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35" windowHeight="76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PRIHODA'!$A$1:$J$45</definedName>
  </definedNames>
  <calcPr fullCalcOnLoad="1"/>
</workbook>
</file>

<file path=xl/sharedStrings.xml><?xml version="1.0" encoding="utf-8"?>
<sst xmlns="http://schemas.openxmlformats.org/spreadsheetml/2006/main" count="205" uniqueCount="102">
  <si>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</si>
  <si>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</si>
  <si>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</si>
  <si>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</si>
  <si>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</si>
  <si>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</si>
  <si>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</si>
  <si>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</si>
  <si>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</si>
  <si>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</si>
  <si>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</si>
  <si>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</si>
  <si>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</si>
  <si>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</si>
  <si>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</si>
  <si>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</si>
  <si>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</si>
  <si>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</si>
  <si>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</si>
  <si>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</si>
  <si>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</si>
  <si>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</si>
  <si>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</si>
  <si>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</si>
  <si>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</si>
  <si>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</si>
  <si>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</si>
  <si>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</si>
  <si>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</si>
  <si>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</si>
  <si>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</si>
  <si>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</si>
  <si>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</si>
  <si>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</si>
  <si>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</si>
  <si>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</si>
  <si>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</si>
  <si>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</si>
  <si>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</si>
  <si>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</si>
  <si>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</si>
  <si>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</si>
  <si>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</si>
  <si>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2018.</t>
  </si>
  <si>
    <t>2019.</t>
  </si>
  <si>
    <t>Ukupno prihodi i primici za 2019.</t>
  </si>
  <si>
    <t>Prijedlog plana 
za 2018.</t>
  </si>
  <si>
    <t>Projekcija plana
za 2019.</t>
  </si>
  <si>
    <t>Projekcija plana 
za 2020.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</si>
  <si>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</si>
  <si>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</si>
  <si>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</si>
  <si>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</si>
  <si>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</si>
  <si>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</si>
  <si>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</si>
  <si>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"ĐURO ESTER", KOPRIVNICA</t>
  </si>
  <si>
    <t>PROGRAM:</t>
  </si>
  <si>
    <t>3002 OSNOVNI PROGRAM OSNOVNOŠKOLSKOG ODGOJA I OBRAZOVANJA</t>
  </si>
  <si>
    <t>A300203</t>
  </si>
  <si>
    <t>Decentralizirane funkcije osnovnoškolskog odgoja i obrazovanja</t>
  </si>
  <si>
    <t>PROGRAM</t>
  </si>
  <si>
    <t>3003 DODATNI PROGRAMI ODGOJA I OBRAZOVANJA</t>
  </si>
  <si>
    <t>A300303</t>
  </si>
  <si>
    <t>Škola plivanja - 05 O.Š. "Đuro Ester"</t>
  </si>
  <si>
    <t>A300307</t>
  </si>
  <si>
    <t>Slobodne aktivnosti i školska natjecanja - 05 O.Š. "Đuro Ester"</t>
  </si>
  <si>
    <t>A300337</t>
  </si>
  <si>
    <t>A300317</t>
  </si>
  <si>
    <t>Redovna djelatnost osnovnih škola</t>
  </si>
  <si>
    <t>A300324</t>
  </si>
  <si>
    <t>Unapređenje standarda u školama izvor VLASTITI PRIHOD i Ministarstvo</t>
  </si>
  <si>
    <t>Naknade troškova osobama izvan radnog odnosa</t>
  </si>
  <si>
    <t>A300332</t>
  </si>
  <si>
    <t>EU Projekti</t>
  </si>
  <si>
    <t>30015 SOCIJALNI PROGRAM</t>
  </si>
  <si>
    <t>A301507</t>
  </si>
  <si>
    <t>Pomoć za podmirenje troškova prehrane učenika osnovnih škola</t>
  </si>
  <si>
    <t>U Koprivnici 21.12.2017.</t>
  </si>
  <si>
    <t>Voditeljica računovodstva:</t>
  </si>
  <si>
    <t>Mirjana Kolarek</t>
  </si>
  <si>
    <t>Ravnateljica:</t>
  </si>
  <si>
    <t>mr. Sanja Prelogović</t>
  </si>
  <si>
    <t>Predsjednik Školskog odbora:</t>
  </si>
  <si>
    <t>Mihael Kivač, prof.</t>
  </si>
  <si>
    <t>Ulaganje u računalne programe</t>
  </si>
  <si>
    <t>Dodatna ulaganja na građevinskim objektima</t>
  </si>
  <si>
    <t>Rashodi za dodatna ulaganja na nefinancijskoj imovini</t>
  </si>
  <si>
    <t>PRIJEDLOG PLANA ZA 2019.</t>
  </si>
  <si>
    <t>PROJEKCIJA PLANA ZA 2021.</t>
  </si>
  <si>
    <t>Pomoćnik u nastavi - 05 O.Š. "Đuro Ester" Odjek III 2018./2019.</t>
  </si>
  <si>
    <t>Knjige u knjižnici</t>
  </si>
  <si>
    <t>Rashodi za nabavu proizvedene dugotrajne imovine</t>
  </si>
  <si>
    <t>Uredska oprema i namještaj</t>
  </si>
  <si>
    <t>9000 COP</t>
  </si>
  <si>
    <t>A900003</t>
  </si>
  <si>
    <t>COP</t>
  </si>
  <si>
    <t>2021.</t>
  </si>
  <si>
    <t xml:space="preserve"> FINANCIJSKI PLAN OSNOVNE ŠKOLE "ĐURO ESTER"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</si>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</sst>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_k_n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8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0">
      <selection activeCell="A18" sqref="A18:H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2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4"/>
      <c r="B2" s="114"/>
      <c r="C2" s="114"/>
      <c r="D2" s="114"/>
      <c r="E2" s="114"/>
      <c r="F2" s="114"/>
      <c r="G2" s="114"/>
      <c r="H2" s="114"/>
    </row>
    <row r="3" spans="1:8" ht="48" customHeight="1">
      <c r="A3" s="115" t="s">
        <v>98</v>
      </c>
      <c r="B3" s="115"/>
      <c r="C3" s="115"/>
      <c r="D3" s="115"/>
      <c r="E3" s="115"/>
      <c r="F3" s="115"/>
      <c r="G3" s="115"/>
      <c r="H3" s="115"/>
    </row>
    <row r="4" spans="1:8" s="69" customFormat="1" ht="26.25" customHeight="1">
      <c r="A4" s="115" t="s">
        <v>38</v>
      </c>
      <c r="B4" s="115"/>
      <c r="C4" s="115"/>
      <c r="D4" s="115"/>
      <c r="E4" s="115"/>
      <c r="F4" s="115"/>
      <c r="G4" s="116"/>
      <c r="H4" s="116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99</v>
      </c>
      <c r="G6" s="76" t="s">
        <v>100</v>
      </c>
      <c r="H6" s="77" t="s">
        <v>101</v>
      </c>
      <c r="I6" s="78"/>
    </row>
    <row r="7" spans="1:9" ht="27.75" customHeight="1">
      <c r="A7" s="117" t="s">
        <v>39</v>
      </c>
      <c r="B7" s="118"/>
      <c r="C7" s="118"/>
      <c r="D7" s="118"/>
      <c r="E7" s="119"/>
      <c r="F7" s="96">
        <f>+F8+F9</f>
        <v>11437165</v>
      </c>
      <c r="G7" s="96">
        <f>G8+G9</f>
        <v>11131533</v>
      </c>
      <c r="H7" s="96">
        <f>+H8+H9</f>
        <v>11012455</v>
      </c>
      <c r="I7" s="93"/>
    </row>
    <row r="8" spans="1:8" ht="22.5" customHeight="1">
      <c r="A8" s="120" t="s">
        <v>0</v>
      </c>
      <c r="B8" s="121"/>
      <c r="C8" s="121"/>
      <c r="D8" s="121"/>
      <c r="E8" s="122"/>
      <c r="F8" s="99">
        <v>11437165</v>
      </c>
      <c r="G8" s="99">
        <v>11131533</v>
      </c>
      <c r="H8" s="99">
        <v>11012455</v>
      </c>
    </row>
    <row r="9" spans="1:8" ht="22.5" customHeight="1">
      <c r="A9" s="123" t="s">
        <v>41</v>
      </c>
      <c r="B9" s="122"/>
      <c r="C9" s="122"/>
      <c r="D9" s="122"/>
      <c r="E9" s="122"/>
      <c r="F9" s="99"/>
      <c r="G9" s="99"/>
      <c r="H9" s="99"/>
    </row>
    <row r="10" spans="1:8" ht="22.5" customHeight="1">
      <c r="A10" s="95" t="s">
        <v>40</v>
      </c>
      <c r="B10" s="98"/>
      <c r="C10" s="98"/>
      <c r="D10" s="98"/>
      <c r="E10" s="98"/>
      <c r="F10" s="96">
        <f>+F11+F12</f>
        <v>11503539</v>
      </c>
      <c r="G10" s="96">
        <f>+G11+G12</f>
        <v>11234533</v>
      </c>
      <c r="H10" s="96">
        <f>+H11+H12</f>
        <v>11119655</v>
      </c>
    </row>
    <row r="11" spans="1:10" ht="22.5" customHeight="1">
      <c r="A11" s="124" t="s">
        <v>1</v>
      </c>
      <c r="B11" s="121"/>
      <c r="C11" s="121"/>
      <c r="D11" s="121"/>
      <c r="E11" s="125"/>
      <c r="F11" s="99">
        <v>11503539</v>
      </c>
      <c r="G11" s="99">
        <v>11234533</v>
      </c>
      <c r="H11" s="80">
        <v>11119655</v>
      </c>
      <c r="I11" s="59"/>
      <c r="J11" s="59"/>
    </row>
    <row r="12" spans="1:10" ht="22.5" customHeight="1">
      <c r="A12" s="126" t="s">
        <v>52</v>
      </c>
      <c r="B12" s="122"/>
      <c r="C12" s="122"/>
      <c r="D12" s="122"/>
      <c r="E12" s="122"/>
      <c r="F12" s="79"/>
      <c r="G12" s="79"/>
      <c r="H12" s="80"/>
      <c r="I12" s="59"/>
      <c r="J12" s="59"/>
    </row>
    <row r="13" spans="1:10" ht="22.5" customHeight="1">
      <c r="A13" s="127" t="s">
        <v>2</v>
      </c>
      <c r="B13" s="118"/>
      <c r="C13" s="118"/>
      <c r="D13" s="118"/>
      <c r="E13" s="118"/>
      <c r="F13" s="97">
        <f>+F7-F10</f>
        <v>-66374</v>
      </c>
      <c r="G13" s="97">
        <f>+G7-G10</f>
        <v>-103000</v>
      </c>
      <c r="H13" s="97">
        <f>+H7-H10</f>
        <v>-107200</v>
      </c>
      <c r="J13" s="59"/>
    </row>
    <row r="14" spans="1:8" ht="25.5" customHeight="1">
      <c r="A14" s="115"/>
      <c r="B14" s="128"/>
      <c r="C14" s="128"/>
      <c r="D14" s="128"/>
      <c r="E14" s="128"/>
      <c r="F14" s="129"/>
      <c r="G14" s="129"/>
      <c r="H14" s="129"/>
    </row>
    <row r="15" spans="1:10" ht="27.75" customHeight="1">
      <c r="A15" s="72"/>
      <c r="B15" s="73"/>
      <c r="C15" s="73"/>
      <c r="D15" s="74"/>
      <c r="E15" s="75"/>
      <c r="F15" s="76" t="s">
        <v>99</v>
      </c>
      <c r="G15" s="76" t="s">
        <v>100</v>
      </c>
      <c r="H15" s="77" t="s">
        <v>101</v>
      </c>
      <c r="J15" s="59"/>
    </row>
    <row r="16" spans="1:10" ht="30.75" customHeight="1">
      <c r="A16" s="130" t="s">
        <v>53</v>
      </c>
      <c r="B16" s="131"/>
      <c r="C16" s="131"/>
      <c r="D16" s="131"/>
      <c r="E16" s="132"/>
      <c r="F16" s="100">
        <v>66374</v>
      </c>
      <c r="G16" s="100">
        <v>103000</v>
      </c>
      <c r="H16" s="101">
        <v>107200</v>
      </c>
      <c r="J16" s="59"/>
    </row>
    <row r="17" spans="1:10" ht="34.5" customHeight="1">
      <c r="A17" s="133" t="s">
        <v>54</v>
      </c>
      <c r="B17" s="134"/>
      <c r="C17" s="134"/>
      <c r="D17" s="134"/>
      <c r="E17" s="135"/>
      <c r="F17" s="102">
        <v>66374</v>
      </c>
      <c r="G17" s="102">
        <v>103000</v>
      </c>
      <c r="H17" s="97">
        <v>107200</v>
      </c>
      <c r="J17" s="59"/>
    </row>
    <row r="18" spans="1:10" s="64" customFormat="1" ht="25.5" customHeight="1">
      <c r="A18" s="138"/>
      <c r="B18" s="128"/>
      <c r="C18" s="128"/>
      <c r="D18" s="128"/>
      <c r="E18" s="128"/>
      <c r="F18" s="129"/>
      <c r="G18" s="129"/>
      <c r="H18" s="129"/>
      <c r="J18" s="103"/>
    </row>
    <row r="19" spans="1:11" s="64" customFormat="1" ht="27.75" customHeight="1">
      <c r="A19" s="72"/>
      <c r="B19" s="73"/>
      <c r="C19" s="73"/>
      <c r="D19" s="74"/>
      <c r="E19" s="75"/>
      <c r="F19" s="76" t="s">
        <v>46</v>
      </c>
      <c r="G19" s="76" t="s">
        <v>47</v>
      </c>
      <c r="H19" s="77" t="s">
        <v>48</v>
      </c>
      <c r="J19" s="103"/>
      <c r="K19" s="103"/>
    </row>
    <row r="20" spans="1:10" s="64" customFormat="1" ht="22.5" customHeight="1">
      <c r="A20" s="120" t="s">
        <v>3</v>
      </c>
      <c r="B20" s="121"/>
      <c r="C20" s="121"/>
      <c r="D20" s="121"/>
      <c r="E20" s="121"/>
      <c r="F20" s="79"/>
      <c r="G20" s="79"/>
      <c r="H20" s="79"/>
      <c r="J20" s="103"/>
    </row>
    <row r="21" spans="1:8" s="64" customFormat="1" ht="33.75" customHeight="1">
      <c r="A21" s="120" t="s">
        <v>4</v>
      </c>
      <c r="B21" s="121"/>
      <c r="C21" s="121"/>
      <c r="D21" s="121"/>
      <c r="E21" s="121"/>
      <c r="F21" s="79"/>
      <c r="G21" s="79"/>
      <c r="H21" s="79"/>
    </row>
    <row r="22" spans="1:11" s="64" customFormat="1" ht="22.5" customHeight="1">
      <c r="A22" s="127" t="s">
        <v>5</v>
      </c>
      <c r="B22" s="118"/>
      <c r="C22" s="118"/>
      <c r="D22" s="118"/>
      <c r="E22" s="118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4" customFormat="1" ht="25.5" customHeight="1">
      <c r="A23" s="138"/>
      <c r="B23" s="128"/>
      <c r="C23" s="128"/>
      <c r="D23" s="128"/>
      <c r="E23" s="128"/>
      <c r="F23" s="129"/>
      <c r="G23" s="129"/>
      <c r="H23" s="129"/>
    </row>
    <row r="24" spans="1:8" s="64" customFormat="1" ht="22.5" customHeight="1">
      <c r="A24" s="124" t="s">
        <v>6</v>
      </c>
      <c r="B24" s="121"/>
      <c r="C24" s="121"/>
      <c r="D24" s="121"/>
      <c r="E24" s="121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36" t="s">
        <v>55</v>
      </c>
      <c r="B26" s="137"/>
      <c r="C26" s="137"/>
      <c r="D26" s="137"/>
      <c r="E26" s="137"/>
      <c r="F26" s="137"/>
      <c r="G26" s="137"/>
      <c r="H26" s="137"/>
    </row>
    <row r="27" ht="12.75">
      <c r="E27" s="105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6"/>
      <c r="F33" s="61"/>
      <c r="G33" s="61"/>
      <c r="H33" s="61"/>
    </row>
    <row r="34" spans="5:8" ht="12.75">
      <c r="E34" s="106"/>
      <c r="F34" s="59"/>
      <c r="G34" s="59"/>
      <c r="H34" s="59"/>
    </row>
    <row r="35" spans="5:8" ht="12.75">
      <c r="E35" s="106"/>
      <c r="F35" s="59"/>
      <c r="G35" s="59"/>
      <c r="H35" s="59"/>
    </row>
    <row r="36" spans="5:8" ht="12.75">
      <c r="E36" s="106"/>
      <c r="F36" s="59"/>
      <c r="G36" s="59"/>
      <c r="H36" s="59"/>
    </row>
    <row r="37" spans="5:8" ht="12.75">
      <c r="E37" s="106"/>
      <c r="F37" s="59"/>
      <c r="G37" s="59"/>
      <c r="H37" s="59"/>
    </row>
    <row r="38" ht="12.75">
      <c r="E38" s="106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25">
      <selection activeCell="E40" sqref="E40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5" t="s">
        <v>7</v>
      </c>
      <c r="B1" s="115"/>
      <c r="C1" s="115"/>
      <c r="D1" s="115"/>
      <c r="E1" s="115"/>
      <c r="F1" s="115"/>
      <c r="G1" s="115"/>
      <c r="H1" s="115"/>
    </row>
    <row r="2" spans="1:8" s="1" customFormat="1" ht="13.5" thickBot="1">
      <c r="A2" s="17"/>
      <c r="H2" s="18" t="s">
        <v>8</v>
      </c>
    </row>
    <row r="3" spans="1:8" s="1" customFormat="1" ht="26.25" thickBot="1">
      <c r="A3" s="89" t="s">
        <v>9</v>
      </c>
      <c r="B3" s="142" t="s">
        <v>44</v>
      </c>
      <c r="C3" s="143"/>
      <c r="D3" s="143"/>
      <c r="E3" s="143"/>
      <c r="F3" s="143"/>
      <c r="G3" s="143"/>
      <c r="H3" s="144"/>
    </row>
    <row r="4" spans="1:8" s="1" customFormat="1" ht="90" thickBot="1">
      <c r="A4" s="90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42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>
        <v>15000</v>
      </c>
      <c r="F5" s="7"/>
      <c r="G5" s="8"/>
      <c r="H5" s="9"/>
    </row>
    <row r="6" spans="1:8" s="1" customFormat="1" ht="12.75">
      <c r="A6" s="22">
        <v>636</v>
      </c>
      <c r="B6" s="107"/>
      <c r="C6" s="24"/>
      <c r="D6" s="108"/>
      <c r="E6" s="109">
        <v>8102830</v>
      </c>
      <c r="F6" s="109"/>
      <c r="G6" s="110"/>
      <c r="H6" s="111"/>
    </row>
    <row r="7" spans="1:8" s="1" customFormat="1" ht="12.75">
      <c r="A7" s="22">
        <v>638</v>
      </c>
      <c r="B7" s="107"/>
      <c r="C7" s="24"/>
      <c r="D7" s="108"/>
      <c r="E7" s="109">
        <v>22000</v>
      </c>
      <c r="F7" s="109"/>
      <c r="G7" s="110"/>
      <c r="H7" s="111"/>
    </row>
    <row r="8" spans="1:8" s="1" customFormat="1" ht="12.75">
      <c r="A8" s="22">
        <v>639</v>
      </c>
      <c r="B8" s="107"/>
      <c r="C8" s="24"/>
      <c r="D8" s="108">
        <v>304160</v>
      </c>
      <c r="E8" s="109"/>
      <c r="F8" s="109"/>
      <c r="G8" s="110"/>
      <c r="H8" s="111"/>
    </row>
    <row r="9" spans="1:8" s="1" customFormat="1" ht="12.75">
      <c r="A9" s="22">
        <v>652</v>
      </c>
      <c r="B9" s="23"/>
      <c r="C9" s="24"/>
      <c r="D9" s="24">
        <v>699000</v>
      </c>
      <c r="E9" s="24"/>
      <c r="F9" s="24"/>
      <c r="G9" s="25">
        <v>2000</v>
      </c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4000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>
        <v>19000</v>
      </c>
      <c r="G12" s="25"/>
      <c r="H12" s="26"/>
    </row>
    <row r="13" spans="1:8" s="1" customFormat="1" ht="12.75">
      <c r="A13" s="22">
        <v>671</v>
      </c>
      <c r="B13" s="23">
        <v>2402023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/>
      <c r="E14" s="24"/>
      <c r="F14" s="24"/>
      <c r="G14" s="25"/>
      <c r="H14" s="26"/>
    </row>
    <row r="15" spans="1:8" s="1" customFormat="1" ht="13.5" thickBot="1">
      <c r="A15" s="22">
        <v>922</v>
      </c>
      <c r="B15" s="23">
        <v>-118225</v>
      </c>
      <c r="C15" s="24">
        <v>11000</v>
      </c>
      <c r="D15" s="24">
        <v>10000</v>
      </c>
      <c r="E15" s="24">
        <v>22951</v>
      </c>
      <c r="F15" s="24">
        <v>7800</v>
      </c>
      <c r="G15" s="25"/>
      <c r="H15" s="26"/>
    </row>
    <row r="16" spans="1:8" s="1" customFormat="1" ht="30" customHeight="1" thickBot="1">
      <c r="A16" s="28" t="s">
        <v>18</v>
      </c>
      <c r="B16" s="29">
        <f>SUM(B6:B15)</f>
        <v>2283798</v>
      </c>
      <c r="C16" s="30">
        <f>SUM(C5:C15)</f>
        <v>15000</v>
      </c>
      <c r="D16" s="31">
        <f>SUM(D5:D15)</f>
        <v>1013160</v>
      </c>
      <c r="E16" s="30">
        <f>SUM(E5:E15)</f>
        <v>8162781</v>
      </c>
      <c r="F16" s="31">
        <f>SUM(F5:F15)</f>
        <v>26800</v>
      </c>
      <c r="G16" s="30">
        <f>SUM(G5:G15)</f>
        <v>2000</v>
      </c>
      <c r="H16" s="32">
        <v>0</v>
      </c>
    </row>
    <row r="17" spans="1:8" s="1" customFormat="1" ht="28.5" customHeight="1" thickBot="1">
      <c r="A17" s="28" t="s">
        <v>43</v>
      </c>
      <c r="B17" s="139">
        <f>B16+C16+D16+E16+F16+G16+H16</f>
        <v>11503539</v>
      </c>
      <c r="C17" s="140"/>
      <c r="D17" s="140"/>
      <c r="E17" s="140"/>
      <c r="F17" s="140"/>
      <c r="G17" s="140"/>
      <c r="H17" s="141"/>
    </row>
    <row r="18" spans="1:8" ht="13.5" thickBot="1">
      <c r="A18" s="14"/>
      <c r="B18" s="14"/>
      <c r="C18" s="14"/>
      <c r="D18" s="15"/>
      <c r="E18" s="33"/>
      <c r="H18" s="18"/>
    </row>
    <row r="19" spans="1:8" ht="24" customHeight="1" thickBot="1">
      <c r="A19" s="91" t="s">
        <v>9</v>
      </c>
      <c r="B19" s="142" t="s">
        <v>49</v>
      </c>
      <c r="C19" s="143"/>
      <c r="D19" s="143"/>
      <c r="E19" s="143"/>
      <c r="F19" s="143"/>
      <c r="G19" s="143"/>
      <c r="H19" s="144"/>
    </row>
    <row r="20" spans="1:8" ht="90" thickBot="1">
      <c r="A20" s="92" t="s">
        <v>10</v>
      </c>
      <c r="B20" s="19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42</v>
      </c>
      <c r="H20" s="21" t="s">
        <v>17</v>
      </c>
    </row>
    <row r="21" spans="1:8" ht="12.75">
      <c r="A21" s="22">
        <v>63</v>
      </c>
      <c r="B21" s="107"/>
      <c r="C21" s="24"/>
      <c r="D21" s="108"/>
      <c r="E21" s="109">
        <v>8411510</v>
      </c>
      <c r="F21" s="109"/>
      <c r="G21" s="110"/>
      <c r="H21" s="111"/>
    </row>
    <row r="22" spans="1:8" ht="12.75">
      <c r="A22" s="22">
        <v>65</v>
      </c>
      <c r="B22" s="107"/>
      <c r="C22" s="24"/>
      <c r="D22" s="108">
        <v>699000</v>
      </c>
      <c r="E22" s="109"/>
      <c r="F22" s="109"/>
      <c r="G22" s="110">
        <v>2000</v>
      </c>
      <c r="H22" s="111"/>
    </row>
    <row r="23" spans="1:8" ht="12.75">
      <c r="A23" s="22">
        <v>66</v>
      </c>
      <c r="B23" s="23"/>
      <c r="C23" s="24">
        <v>4000</v>
      </c>
      <c r="D23" s="24"/>
      <c r="E23" s="24"/>
      <c r="F23" s="24">
        <v>19000</v>
      </c>
      <c r="G23" s="25"/>
      <c r="H23" s="26"/>
    </row>
    <row r="24" spans="1:8" ht="12.75">
      <c r="A24" s="22">
        <v>67</v>
      </c>
      <c r="B24" s="23">
        <v>2202023</v>
      </c>
      <c r="C24" s="24"/>
      <c r="D24" s="24"/>
      <c r="E24" s="24"/>
      <c r="F24" s="24"/>
      <c r="G24" s="25"/>
      <c r="H24" s="26"/>
    </row>
    <row r="25" spans="1:8" ht="12.75">
      <c r="A25" s="22">
        <v>92</v>
      </c>
      <c r="B25" s="23">
        <v>-118225</v>
      </c>
      <c r="C25" s="24">
        <v>5500</v>
      </c>
      <c r="D25" s="24">
        <v>10000</v>
      </c>
      <c r="E25" s="24">
        <v>-275</v>
      </c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2.75">
      <c r="A27" s="22"/>
      <c r="B27" s="23"/>
      <c r="C27" s="24"/>
      <c r="D27" s="24"/>
      <c r="E27" s="24"/>
      <c r="F27" s="24"/>
      <c r="G27" s="25"/>
      <c r="H27" s="26"/>
    </row>
    <row r="28" spans="1:8" ht="12.75">
      <c r="A28" s="22"/>
      <c r="B28" s="23"/>
      <c r="C28" s="24"/>
      <c r="D28" s="24"/>
      <c r="E28" s="24"/>
      <c r="F28" s="24"/>
      <c r="G28" s="25"/>
      <c r="H28" s="26"/>
    </row>
    <row r="29" spans="1:8" ht="13.5" thickBot="1">
      <c r="A29" s="27"/>
      <c r="B29" s="23"/>
      <c r="C29" s="24"/>
      <c r="D29" s="24"/>
      <c r="E29" s="24"/>
      <c r="F29" s="24"/>
      <c r="G29" s="25"/>
      <c r="H29" s="26"/>
    </row>
    <row r="30" spans="1:8" s="1" customFormat="1" ht="30" customHeight="1" thickBot="1">
      <c r="A30" s="28" t="s">
        <v>18</v>
      </c>
      <c r="B30" s="29">
        <f>SUM(B24:B29)</f>
        <v>2083798</v>
      </c>
      <c r="C30" s="30">
        <f>SUM(C23:C28)</f>
        <v>9500</v>
      </c>
      <c r="D30" s="31">
        <f>SUM(D22:D29)</f>
        <v>709000</v>
      </c>
      <c r="E30" s="30">
        <f>SUM(E21:E26)</f>
        <v>8411235</v>
      </c>
      <c r="F30" s="31">
        <f>+F23</f>
        <v>19000</v>
      </c>
      <c r="G30" s="30">
        <f>SUM(G21:G29)</f>
        <v>2000</v>
      </c>
      <c r="H30" s="32">
        <v>0</v>
      </c>
    </row>
    <row r="31" spans="1:8" s="1" customFormat="1" ht="28.5" customHeight="1" thickBot="1">
      <c r="A31" s="28" t="s">
        <v>45</v>
      </c>
      <c r="B31" s="139">
        <f>B30+C30+D30+E30+F30+G30+H30</f>
        <v>11234533</v>
      </c>
      <c r="C31" s="140"/>
      <c r="D31" s="140"/>
      <c r="E31" s="140"/>
      <c r="F31" s="140"/>
      <c r="G31" s="140"/>
      <c r="H31" s="141"/>
    </row>
    <row r="32" spans="4:5" ht="13.5" thickBot="1">
      <c r="D32" s="35"/>
      <c r="E32" s="36"/>
    </row>
    <row r="33" spans="1:8" ht="26.25" thickBot="1">
      <c r="A33" s="91" t="s">
        <v>9</v>
      </c>
      <c r="B33" s="142" t="s">
        <v>97</v>
      </c>
      <c r="C33" s="143"/>
      <c r="D33" s="143"/>
      <c r="E33" s="143"/>
      <c r="F33" s="143"/>
      <c r="G33" s="143"/>
      <c r="H33" s="144"/>
    </row>
    <row r="34" spans="1:8" ht="90" thickBot="1">
      <c r="A34" s="92" t="s">
        <v>10</v>
      </c>
      <c r="B34" s="19" t="s">
        <v>11</v>
      </c>
      <c r="C34" s="20" t="s">
        <v>12</v>
      </c>
      <c r="D34" s="20" t="s">
        <v>13</v>
      </c>
      <c r="E34" s="20" t="s">
        <v>14</v>
      </c>
      <c r="F34" s="20" t="s">
        <v>15</v>
      </c>
      <c r="G34" s="20" t="s">
        <v>42</v>
      </c>
      <c r="H34" s="21" t="s">
        <v>17</v>
      </c>
    </row>
    <row r="35" spans="1:8" ht="12.75">
      <c r="A35" s="3">
        <v>63</v>
      </c>
      <c r="B35" s="4"/>
      <c r="C35" s="5"/>
      <c r="D35" s="6"/>
      <c r="E35" s="7">
        <v>8318562</v>
      </c>
      <c r="F35" s="7"/>
      <c r="G35" s="8"/>
      <c r="H35" s="9"/>
    </row>
    <row r="36" spans="1:8" ht="12.75">
      <c r="A36" s="22">
        <v>65</v>
      </c>
      <c r="B36" s="107"/>
      <c r="C36" s="24"/>
      <c r="D36" s="108">
        <v>699000</v>
      </c>
      <c r="E36" s="109"/>
      <c r="F36" s="109"/>
      <c r="G36" s="110">
        <v>2000</v>
      </c>
      <c r="H36" s="111"/>
    </row>
    <row r="37" spans="1:8" ht="12.75">
      <c r="A37" s="22">
        <v>66</v>
      </c>
      <c r="B37" s="23"/>
      <c r="C37" s="24">
        <v>4000</v>
      </c>
      <c r="D37" s="24"/>
      <c r="E37" s="24"/>
      <c r="F37" s="24">
        <v>19000</v>
      </c>
      <c r="G37" s="25"/>
      <c r="H37" s="26"/>
    </row>
    <row r="38" spans="1:8" ht="12.75">
      <c r="A38" s="22">
        <v>67</v>
      </c>
      <c r="B38" s="23">
        <v>2184293</v>
      </c>
      <c r="C38" s="24"/>
      <c r="D38" s="24"/>
      <c r="E38" s="24">
        <v>0</v>
      </c>
      <c r="F38" s="24"/>
      <c r="G38" s="25"/>
      <c r="H38" s="26"/>
    </row>
    <row r="39" spans="1:8" ht="12.75">
      <c r="A39" s="22">
        <v>92</v>
      </c>
      <c r="B39" s="23">
        <v>-118225</v>
      </c>
      <c r="C39" s="24">
        <v>3500</v>
      </c>
      <c r="D39" s="24">
        <v>10000</v>
      </c>
      <c r="E39" s="24">
        <v>-2475</v>
      </c>
      <c r="F39" s="24"/>
      <c r="G39" s="25"/>
      <c r="H39" s="26"/>
    </row>
    <row r="40" spans="1:8" ht="12.75">
      <c r="A40" s="22"/>
      <c r="B40" s="23"/>
      <c r="C40" s="24"/>
      <c r="D40" s="24"/>
      <c r="E40" s="24"/>
      <c r="F40" s="24"/>
      <c r="G40" s="25"/>
      <c r="H40" s="26"/>
    </row>
    <row r="41" spans="1:8" ht="13.5" customHeigh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>
      <c r="A42" s="22"/>
      <c r="B42" s="23"/>
      <c r="C42" s="24"/>
      <c r="D42" s="24"/>
      <c r="E42" s="24"/>
      <c r="F42" s="24"/>
      <c r="G42" s="25"/>
      <c r="H42" s="26"/>
    </row>
    <row r="43" spans="1:8" ht="13.5" customHeight="1" thickBot="1">
      <c r="A43" s="27"/>
      <c r="B43" s="23"/>
      <c r="C43" s="24"/>
      <c r="D43" s="24"/>
      <c r="E43" s="24"/>
      <c r="F43" s="24"/>
      <c r="G43" s="25"/>
      <c r="H43" s="26"/>
    </row>
    <row r="44" spans="1:8" s="1" customFormat="1" ht="30" customHeight="1" thickBot="1">
      <c r="A44" s="28" t="s">
        <v>18</v>
      </c>
      <c r="B44" s="29">
        <f>SUM(B38:B43)</f>
        <v>2066068</v>
      </c>
      <c r="C44" s="30">
        <f>SUM(C37:C39)</f>
        <v>7500</v>
      </c>
      <c r="D44" s="31">
        <f>SUM(D36:D43)</f>
        <v>709000</v>
      </c>
      <c r="E44" s="30">
        <f>SUM(E35:E42)</f>
        <v>8316087</v>
      </c>
      <c r="F44" s="31">
        <f>+F37</f>
        <v>19000</v>
      </c>
      <c r="G44" s="30">
        <f>SUM(G35:G43)</f>
        <v>2000</v>
      </c>
      <c r="H44" s="32">
        <v>0</v>
      </c>
    </row>
    <row r="45" spans="1:8" s="1" customFormat="1" ht="28.5" customHeight="1" thickBot="1">
      <c r="A45" s="28" t="s">
        <v>51</v>
      </c>
      <c r="B45" s="139">
        <f>B44+C44+D44+E44+F44+G44+H44</f>
        <v>11119655</v>
      </c>
      <c r="C45" s="140"/>
      <c r="D45" s="140"/>
      <c r="E45" s="140"/>
      <c r="F45" s="140"/>
      <c r="G45" s="140"/>
      <c r="H45" s="141"/>
    </row>
    <row r="46" spans="3:5" ht="13.5" customHeight="1">
      <c r="C46" s="37"/>
      <c r="D46" s="35"/>
      <c r="E46" s="38"/>
    </row>
    <row r="47" spans="3:5" ht="13.5" customHeight="1">
      <c r="C47" s="37"/>
      <c r="D47" s="39"/>
      <c r="E47" s="40"/>
    </row>
    <row r="48" spans="4:5" ht="13.5" customHeight="1">
      <c r="D48" s="41"/>
      <c r="E48" s="42"/>
    </row>
    <row r="49" spans="4:5" ht="13.5" customHeight="1">
      <c r="D49" s="43"/>
      <c r="E49" s="44"/>
    </row>
    <row r="50" spans="4:5" ht="13.5" customHeight="1">
      <c r="D50" s="35"/>
      <c r="E50" s="36"/>
    </row>
    <row r="51" spans="3:5" ht="28.5" customHeight="1">
      <c r="C51" s="37"/>
      <c r="D51" s="35"/>
      <c r="E51" s="45"/>
    </row>
    <row r="52" spans="3:5" ht="13.5" customHeight="1">
      <c r="C52" s="37"/>
      <c r="D52" s="35"/>
      <c r="E52" s="40"/>
    </row>
    <row r="53" spans="4:5" ht="13.5" customHeight="1">
      <c r="D53" s="35"/>
      <c r="E53" s="36"/>
    </row>
    <row r="54" spans="4:5" ht="13.5" customHeight="1">
      <c r="D54" s="35"/>
      <c r="E54" s="44"/>
    </row>
    <row r="55" spans="4:5" ht="13.5" customHeight="1">
      <c r="D55" s="35"/>
      <c r="E55" s="36"/>
    </row>
    <row r="56" spans="4:5" ht="22.5" customHeight="1">
      <c r="D56" s="35"/>
      <c r="E56" s="46"/>
    </row>
    <row r="57" spans="4:5" ht="13.5" customHeight="1">
      <c r="D57" s="41"/>
      <c r="E57" s="42"/>
    </row>
    <row r="58" spans="2:5" ht="13.5" customHeight="1">
      <c r="B58" s="37"/>
      <c r="D58" s="41"/>
      <c r="E58" s="47"/>
    </row>
    <row r="59" spans="3:5" ht="13.5" customHeight="1">
      <c r="C59" s="37"/>
      <c r="D59" s="41"/>
      <c r="E59" s="48"/>
    </row>
    <row r="60" spans="3:5" ht="13.5" customHeight="1">
      <c r="C60" s="37"/>
      <c r="D60" s="43"/>
      <c r="E60" s="40"/>
    </row>
    <row r="61" spans="4:5" ht="13.5" customHeight="1">
      <c r="D61" s="35"/>
      <c r="E61" s="36"/>
    </row>
    <row r="62" spans="2:5" ht="13.5" customHeight="1">
      <c r="B62" s="37"/>
      <c r="D62" s="35"/>
      <c r="E62" s="38"/>
    </row>
    <row r="63" spans="3:5" ht="13.5" customHeight="1">
      <c r="C63" s="37"/>
      <c r="D63" s="35"/>
      <c r="E63" s="47"/>
    </row>
    <row r="64" spans="3:5" ht="13.5" customHeight="1">
      <c r="C64" s="37"/>
      <c r="D64" s="43"/>
      <c r="E64" s="40"/>
    </row>
    <row r="65" spans="4:5" ht="13.5" customHeight="1">
      <c r="D65" s="41"/>
      <c r="E65" s="36"/>
    </row>
    <row r="66" spans="3:5" ht="13.5" customHeight="1">
      <c r="C66" s="37"/>
      <c r="D66" s="41"/>
      <c r="E66" s="47"/>
    </row>
    <row r="67" spans="4:5" ht="22.5" customHeight="1">
      <c r="D67" s="43"/>
      <c r="E67" s="46"/>
    </row>
    <row r="68" spans="4:5" ht="13.5" customHeight="1">
      <c r="D68" s="35"/>
      <c r="E68" s="36"/>
    </row>
    <row r="69" spans="4:5" ht="13.5" customHeight="1">
      <c r="D69" s="43"/>
      <c r="E69" s="40"/>
    </row>
    <row r="70" spans="4:5" ht="13.5" customHeight="1">
      <c r="D70" s="35"/>
      <c r="E70" s="36"/>
    </row>
    <row r="71" spans="4:5" ht="13.5" customHeight="1">
      <c r="D71" s="35"/>
      <c r="E71" s="36"/>
    </row>
    <row r="72" spans="1:5" ht="13.5" customHeight="1">
      <c r="A72" s="37"/>
      <c r="D72" s="49"/>
      <c r="E72" s="47"/>
    </row>
    <row r="73" spans="2:5" ht="13.5" customHeight="1">
      <c r="B73" s="37"/>
      <c r="C73" s="37"/>
      <c r="D73" s="50"/>
      <c r="E73" s="47"/>
    </row>
    <row r="74" spans="2:5" ht="13.5" customHeight="1">
      <c r="B74" s="37"/>
      <c r="C74" s="37"/>
      <c r="D74" s="50"/>
      <c r="E74" s="38"/>
    </row>
    <row r="75" spans="2:5" ht="13.5" customHeight="1">
      <c r="B75" s="37"/>
      <c r="C75" s="37"/>
      <c r="D75" s="43"/>
      <c r="E75" s="44"/>
    </row>
    <row r="76" spans="4:5" ht="12.75">
      <c r="D76" s="35"/>
      <c r="E76" s="36"/>
    </row>
    <row r="77" spans="2:5" ht="12.75">
      <c r="B77" s="37"/>
      <c r="D77" s="35"/>
      <c r="E77" s="47"/>
    </row>
    <row r="78" spans="3:5" ht="12.75">
      <c r="C78" s="37"/>
      <c r="D78" s="35"/>
      <c r="E78" s="38"/>
    </row>
    <row r="79" spans="3:5" ht="12.75">
      <c r="C79" s="37"/>
      <c r="D79" s="43"/>
      <c r="E79" s="40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51"/>
      <c r="E82" s="52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43"/>
      <c r="E88" s="40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4:5" ht="12.75">
      <c r="D92" s="35"/>
      <c r="E92" s="36"/>
    </row>
    <row r="93" spans="1:5" ht="28.5" customHeight="1">
      <c r="A93" s="53"/>
      <c r="B93" s="53"/>
      <c r="C93" s="53"/>
      <c r="D93" s="54"/>
      <c r="E93" s="55"/>
    </row>
    <row r="94" spans="3:5" ht="12.75">
      <c r="C94" s="37"/>
      <c r="D94" s="35"/>
      <c r="E94" s="38"/>
    </row>
    <row r="95" spans="4:5" ht="12.75">
      <c r="D95" s="56"/>
      <c r="E95" s="57"/>
    </row>
    <row r="96" spans="4:5" ht="12.75">
      <c r="D96" s="35"/>
      <c r="E96" s="36"/>
    </row>
    <row r="97" spans="4:5" ht="12.75">
      <c r="D97" s="51"/>
      <c r="E97" s="52"/>
    </row>
    <row r="98" spans="4:5" ht="12.75">
      <c r="D98" s="51"/>
      <c r="E98" s="52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35"/>
      <c r="E102" s="36"/>
    </row>
    <row r="103" spans="4:5" ht="12.75">
      <c r="D103" s="43"/>
      <c r="E103" s="40"/>
    </row>
    <row r="104" spans="4:5" ht="12.75">
      <c r="D104" s="35"/>
      <c r="E104" s="36"/>
    </row>
    <row r="105" spans="4:5" ht="12.75">
      <c r="D105" s="51"/>
      <c r="E105" s="52"/>
    </row>
    <row r="106" spans="4:5" ht="12.75">
      <c r="D106" s="43"/>
      <c r="E106" s="57"/>
    </row>
    <row r="107" spans="4:5" ht="12.75">
      <c r="D107" s="41"/>
      <c r="E107" s="52"/>
    </row>
    <row r="108" spans="4:5" ht="12.75">
      <c r="D108" s="43"/>
      <c r="E108" s="40"/>
    </row>
    <row r="109" spans="4:5" ht="12.75">
      <c r="D109" s="35"/>
      <c r="E109" s="36"/>
    </row>
    <row r="110" spans="3:5" ht="12.75">
      <c r="C110" s="37"/>
      <c r="D110" s="35"/>
      <c r="E110" s="38"/>
    </row>
    <row r="111" spans="4:5" ht="12.75">
      <c r="D111" s="41"/>
      <c r="E111" s="40"/>
    </row>
    <row r="112" spans="4:5" ht="12.75">
      <c r="D112" s="41"/>
      <c r="E112" s="52"/>
    </row>
    <row r="113" spans="3:5" ht="12.75">
      <c r="C113" s="37"/>
      <c r="D113" s="41"/>
      <c r="E113" s="58"/>
    </row>
    <row r="114" spans="3:5" ht="12.75">
      <c r="C114" s="37"/>
      <c r="D114" s="43"/>
      <c r="E114" s="44"/>
    </row>
    <row r="115" spans="4:5" ht="12.75">
      <c r="D115" s="35"/>
      <c r="E115" s="36"/>
    </row>
    <row r="116" spans="4:5" ht="12.75">
      <c r="D116" s="56"/>
      <c r="E116" s="59"/>
    </row>
    <row r="117" spans="4:5" ht="11.25" customHeight="1">
      <c r="D117" s="51"/>
      <c r="E117" s="52"/>
    </row>
    <row r="118" spans="2:5" ht="24" customHeight="1">
      <c r="B118" s="37"/>
      <c r="D118" s="51"/>
      <c r="E118" s="60"/>
    </row>
    <row r="119" spans="3:5" ht="15" customHeight="1">
      <c r="C119" s="37"/>
      <c r="D119" s="51"/>
      <c r="E119" s="60"/>
    </row>
    <row r="120" spans="4:5" ht="11.25" customHeight="1">
      <c r="D120" s="56"/>
      <c r="E120" s="57"/>
    </row>
    <row r="121" spans="4:5" ht="12.75">
      <c r="D121" s="51"/>
      <c r="E121" s="52"/>
    </row>
    <row r="122" spans="2:5" ht="13.5" customHeight="1">
      <c r="B122" s="37"/>
      <c r="D122" s="51"/>
      <c r="E122" s="61"/>
    </row>
    <row r="123" spans="3:5" ht="12.75" customHeight="1">
      <c r="C123" s="37"/>
      <c r="D123" s="51"/>
      <c r="E123" s="38"/>
    </row>
    <row r="124" spans="3:5" ht="12.75" customHeight="1">
      <c r="C124" s="37"/>
      <c r="D124" s="43"/>
      <c r="E124" s="44"/>
    </row>
    <row r="125" spans="4:5" ht="12.75">
      <c r="D125" s="35"/>
      <c r="E125" s="36"/>
    </row>
    <row r="126" spans="3:5" ht="12.75">
      <c r="C126" s="37"/>
      <c r="D126" s="35"/>
      <c r="E126" s="58"/>
    </row>
    <row r="127" spans="4:5" ht="12.75">
      <c r="D127" s="56"/>
      <c r="E127" s="57"/>
    </row>
    <row r="128" spans="4:5" ht="12.75">
      <c r="D128" s="51"/>
      <c r="E128" s="52"/>
    </row>
    <row r="129" spans="4:5" ht="12.75">
      <c r="D129" s="35"/>
      <c r="E129" s="36"/>
    </row>
    <row r="130" spans="1:5" ht="19.5" customHeight="1">
      <c r="A130" s="62"/>
      <c r="B130" s="14"/>
      <c r="C130" s="14"/>
      <c r="D130" s="14"/>
      <c r="E130" s="47"/>
    </row>
    <row r="131" spans="1:5" ht="15" customHeight="1">
      <c r="A131" s="37"/>
      <c r="D131" s="49"/>
      <c r="E131" s="47"/>
    </row>
    <row r="132" spans="1:5" ht="12.75">
      <c r="A132" s="37"/>
      <c r="B132" s="37"/>
      <c r="D132" s="49"/>
      <c r="E132" s="38"/>
    </row>
    <row r="133" spans="3:5" ht="12.75">
      <c r="C133" s="37"/>
      <c r="D133" s="35"/>
      <c r="E133" s="47"/>
    </row>
    <row r="134" spans="4:5" ht="12.75">
      <c r="D134" s="39"/>
      <c r="E134" s="40"/>
    </row>
    <row r="135" spans="2:5" ht="12.75">
      <c r="B135" s="37"/>
      <c r="D135" s="35"/>
      <c r="E135" s="38"/>
    </row>
    <row r="136" spans="3:5" ht="12.75">
      <c r="C136" s="37"/>
      <c r="D136" s="35"/>
      <c r="E136" s="38"/>
    </row>
    <row r="137" spans="4:5" ht="12.75">
      <c r="D137" s="43"/>
      <c r="E137" s="44"/>
    </row>
    <row r="138" spans="3:5" ht="22.5" customHeight="1">
      <c r="C138" s="37"/>
      <c r="D138" s="35"/>
      <c r="E138" s="45"/>
    </row>
    <row r="139" spans="4:5" ht="12.75">
      <c r="D139" s="35"/>
      <c r="E139" s="44"/>
    </row>
    <row r="140" spans="2:5" ht="12.75">
      <c r="B140" s="37"/>
      <c r="D140" s="41"/>
      <c r="E140" s="47"/>
    </row>
    <row r="141" spans="3:5" ht="12.75">
      <c r="C141" s="37"/>
      <c r="D141" s="41"/>
      <c r="E141" s="48"/>
    </row>
    <row r="142" spans="4:5" ht="12.75">
      <c r="D142" s="43"/>
      <c r="E142" s="40"/>
    </row>
    <row r="143" spans="1:5" ht="13.5" customHeight="1">
      <c r="A143" s="37"/>
      <c r="D143" s="49"/>
      <c r="E143" s="47"/>
    </row>
    <row r="144" spans="2:5" ht="13.5" customHeight="1">
      <c r="B144" s="37"/>
      <c r="D144" s="35"/>
      <c r="E144" s="47"/>
    </row>
    <row r="145" spans="3:5" ht="13.5" customHeight="1">
      <c r="C145" s="37"/>
      <c r="D145" s="35"/>
      <c r="E145" s="38"/>
    </row>
    <row r="146" spans="3:5" ht="12.75">
      <c r="C146" s="37"/>
      <c r="D146" s="43"/>
      <c r="E146" s="40"/>
    </row>
    <row r="147" spans="3:5" ht="12.75">
      <c r="C147" s="37"/>
      <c r="D147" s="35"/>
      <c r="E147" s="38"/>
    </row>
    <row r="148" spans="4:5" ht="12.75">
      <c r="D148" s="56"/>
      <c r="E148" s="57"/>
    </row>
    <row r="149" spans="3:5" ht="12.75">
      <c r="C149" s="37"/>
      <c r="D149" s="41"/>
      <c r="E149" s="58"/>
    </row>
    <row r="150" spans="3:5" ht="12.75">
      <c r="C150" s="37"/>
      <c r="D150" s="43"/>
      <c r="E150" s="44"/>
    </row>
    <row r="151" spans="4:5" ht="12.75">
      <c r="D151" s="56"/>
      <c r="E151" s="63"/>
    </row>
    <row r="152" spans="2:5" ht="12.75">
      <c r="B152" s="37"/>
      <c r="D152" s="51"/>
      <c r="E152" s="61"/>
    </row>
    <row r="153" spans="3:5" ht="12.75">
      <c r="C153" s="37"/>
      <c r="D153" s="51"/>
      <c r="E153" s="38"/>
    </row>
    <row r="154" spans="3:5" ht="12.75">
      <c r="C154" s="37"/>
      <c r="D154" s="43"/>
      <c r="E154" s="44"/>
    </row>
    <row r="155" spans="3:5" ht="12.75">
      <c r="C155" s="37"/>
      <c r="D155" s="43"/>
      <c r="E155" s="44"/>
    </row>
    <row r="156" spans="4:5" ht="12.75">
      <c r="D156" s="35"/>
      <c r="E156" s="36"/>
    </row>
    <row r="157" spans="1:5" s="64" customFormat="1" ht="18" customHeight="1">
      <c r="A157" s="145"/>
      <c r="B157" s="146"/>
      <c r="C157" s="146"/>
      <c r="D157" s="146"/>
      <c r="E157" s="146"/>
    </row>
    <row r="158" spans="1:5" ht="28.5" customHeight="1">
      <c r="A158" s="53"/>
      <c r="B158" s="53"/>
      <c r="C158" s="53"/>
      <c r="D158" s="54"/>
      <c r="E158" s="55"/>
    </row>
    <row r="160" spans="1:5" ht="15.75">
      <c r="A160" s="66"/>
      <c r="B160" s="37"/>
      <c r="C160" s="37"/>
      <c r="D160" s="67"/>
      <c r="E160" s="13"/>
    </row>
    <row r="161" spans="1:5" ht="12.75">
      <c r="A161" s="37"/>
      <c r="B161" s="37"/>
      <c r="C161" s="37"/>
      <c r="D161" s="67"/>
      <c r="E161" s="13"/>
    </row>
    <row r="162" spans="1:5" ht="17.25" customHeight="1">
      <c r="A162" s="37"/>
      <c r="B162" s="37"/>
      <c r="C162" s="37"/>
      <c r="D162" s="67"/>
      <c r="E162" s="13"/>
    </row>
    <row r="163" spans="1:5" ht="13.5" customHeight="1">
      <c r="A163" s="37"/>
      <c r="B163" s="37"/>
      <c r="C163" s="37"/>
      <c r="D163" s="67"/>
      <c r="E163" s="13"/>
    </row>
    <row r="164" spans="1:5" ht="12.75">
      <c r="A164" s="37"/>
      <c r="B164" s="37"/>
      <c r="C164" s="37"/>
      <c r="D164" s="67"/>
      <c r="E164" s="13"/>
    </row>
    <row r="165" spans="1:3" ht="12.75">
      <c r="A165" s="37"/>
      <c r="B165" s="37"/>
      <c r="C165" s="37"/>
    </row>
    <row r="166" spans="1:5" ht="12.75">
      <c r="A166" s="37"/>
      <c r="B166" s="37"/>
      <c r="C166" s="37"/>
      <c r="D166" s="67"/>
      <c r="E166" s="13"/>
    </row>
    <row r="167" spans="1:5" ht="12.75">
      <c r="A167" s="37"/>
      <c r="B167" s="37"/>
      <c r="C167" s="37"/>
      <c r="D167" s="67"/>
      <c r="E167" s="68"/>
    </row>
    <row r="168" spans="1:5" ht="12.75">
      <c r="A168" s="37"/>
      <c r="B168" s="37"/>
      <c r="C168" s="37"/>
      <c r="D168" s="67"/>
      <c r="E168" s="13"/>
    </row>
    <row r="169" spans="1:5" ht="22.5" customHeight="1">
      <c r="A169" s="37"/>
      <c r="B169" s="37"/>
      <c r="C169" s="37"/>
      <c r="D169" s="67"/>
      <c r="E169" s="45"/>
    </row>
    <row r="170" spans="4:5" ht="22.5" customHeight="1">
      <c r="D170" s="43"/>
      <c r="E170" s="46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9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5"/>
  <sheetViews>
    <sheetView tabSelected="1" zoomScalePageLayoutView="0" workbookViewId="0" topLeftCell="A37">
      <selection activeCell="A113" sqref="A113:IV114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8.7109375" style="2" bestFit="1" customWidth="1"/>
    <col min="7" max="7" width="9.140625" style="2" bestFit="1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3" customFormat="1" ht="67.5">
      <c r="A2" s="11" t="s">
        <v>20</v>
      </c>
      <c r="B2" s="11" t="s">
        <v>21</v>
      </c>
      <c r="C2" s="12" t="s">
        <v>88</v>
      </c>
      <c r="D2" s="88" t="s">
        <v>11</v>
      </c>
      <c r="E2" s="88" t="s">
        <v>12</v>
      </c>
      <c r="F2" s="88" t="s">
        <v>13</v>
      </c>
      <c r="G2" s="88" t="s">
        <v>14</v>
      </c>
      <c r="H2" s="88" t="s">
        <v>22</v>
      </c>
      <c r="I2" s="88" t="s">
        <v>16</v>
      </c>
      <c r="J2" s="88" t="s">
        <v>17</v>
      </c>
      <c r="K2" s="12" t="s">
        <v>50</v>
      </c>
      <c r="L2" s="12" t="s">
        <v>89</v>
      </c>
    </row>
    <row r="3" spans="1:12" ht="12.75">
      <c r="A3" s="8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25.5">
      <c r="A4" s="83"/>
      <c r="B4" s="85" t="s">
        <v>56</v>
      </c>
      <c r="C4" s="61" t="e">
        <f>C6+C23+C107+#REF!</f>
        <v>#REF!</v>
      </c>
      <c r="D4" s="61">
        <f>D6+D23+D107</f>
        <v>2283798</v>
      </c>
      <c r="E4" s="61">
        <f>E23</f>
        <v>15000</v>
      </c>
      <c r="F4" s="61">
        <f>F23+F107</f>
        <v>709000</v>
      </c>
      <c r="G4" s="61">
        <f>G23+G107+G113</f>
        <v>8460941</v>
      </c>
      <c r="H4" s="61">
        <f>H23</f>
        <v>32800</v>
      </c>
      <c r="I4" s="61">
        <f>I23</f>
        <v>2000</v>
      </c>
      <c r="K4" s="61">
        <f>K6+K23+K107+K113</f>
        <v>11234533</v>
      </c>
      <c r="L4" s="61">
        <f>L6+L23+L107+L113</f>
        <v>11119655</v>
      </c>
    </row>
    <row r="5" spans="1:12" ht="12.75">
      <c r="A5" s="83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38.25">
      <c r="A6" s="83" t="s">
        <v>57</v>
      </c>
      <c r="B6" s="86" t="s">
        <v>58</v>
      </c>
      <c r="C6" s="61">
        <f>C7</f>
        <v>1831227</v>
      </c>
      <c r="D6" s="61">
        <f>D7</f>
        <v>1831227</v>
      </c>
      <c r="K6" s="61">
        <f>K7</f>
        <v>1831227</v>
      </c>
      <c r="L6" s="61">
        <f>L7</f>
        <v>1831227</v>
      </c>
    </row>
    <row r="7" spans="1:12" s="13" customFormat="1" ht="12.75" customHeight="1">
      <c r="A7" s="94" t="s">
        <v>59</v>
      </c>
      <c r="B7" s="86" t="s">
        <v>60</v>
      </c>
      <c r="C7" s="61">
        <f>C8+C16</f>
        <v>1831227</v>
      </c>
      <c r="D7" s="61">
        <f>D8+D16</f>
        <v>1831227</v>
      </c>
      <c r="K7" s="61">
        <f>K8+K16</f>
        <v>1831227</v>
      </c>
      <c r="L7" s="61">
        <f>L8+L16</f>
        <v>1831227</v>
      </c>
    </row>
    <row r="8" spans="1:12" s="13" customFormat="1" ht="12.75">
      <c r="A8" s="83">
        <v>3</v>
      </c>
      <c r="B8" s="86" t="s">
        <v>23</v>
      </c>
      <c r="C8" s="61">
        <f>C9+C14</f>
        <v>1598327</v>
      </c>
      <c r="D8" s="61">
        <f>D9+D14</f>
        <v>1598327</v>
      </c>
      <c r="K8" s="61">
        <f>K9+K14</f>
        <v>1598327</v>
      </c>
      <c r="L8" s="61">
        <f>L9+L14</f>
        <v>1598327</v>
      </c>
    </row>
    <row r="9" spans="1:12" s="13" customFormat="1" ht="12.75">
      <c r="A9" s="83">
        <v>32</v>
      </c>
      <c r="B9" s="86" t="s">
        <v>28</v>
      </c>
      <c r="C9" s="61">
        <f>C10+C11+C12+C13</f>
        <v>1597027</v>
      </c>
      <c r="D9" s="61">
        <f>D10+D11+D12+D13</f>
        <v>1597027</v>
      </c>
      <c r="K9" s="61">
        <v>1597027</v>
      </c>
      <c r="L9" s="61">
        <v>1597027</v>
      </c>
    </row>
    <row r="10" spans="1:12" ht="12.75">
      <c r="A10" s="82">
        <v>321</v>
      </c>
      <c r="B10" s="16" t="s">
        <v>29</v>
      </c>
      <c r="C10" s="59">
        <v>88000</v>
      </c>
      <c r="D10" s="59">
        <v>88000</v>
      </c>
      <c r="E10" s="10"/>
      <c r="F10" s="10"/>
      <c r="G10" s="10"/>
      <c r="H10" s="10"/>
      <c r="I10" s="10"/>
      <c r="J10" s="10"/>
      <c r="K10" s="59"/>
      <c r="L10" s="59"/>
    </row>
    <row r="11" spans="1:12" ht="12.75">
      <c r="A11" s="82">
        <v>322</v>
      </c>
      <c r="B11" s="16" t="s">
        <v>30</v>
      </c>
      <c r="C11" s="59">
        <v>305727</v>
      </c>
      <c r="D11" s="59">
        <v>305727</v>
      </c>
      <c r="E11" s="10"/>
      <c r="F11" s="10"/>
      <c r="G11" s="10"/>
      <c r="H11" s="10"/>
      <c r="I11" s="10"/>
      <c r="J11" s="10"/>
      <c r="K11" s="59"/>
      <c r="L11" s="59"/>
    </row>
    <row r="12" spans="1:12" ht="12.75">
      <c r="A12" s="82">
        <v>323</v>
      </c>
      <c r="B12" s="16" t="s">
        <v>31</v>
      </c>
      <c r="C12" s="59">
        <v>1172000</v>
      </c>
      <c r="D12" s="59">
        <v>1172000</v>
      </c>
      <c r="E12" s="10"/>
      <c r="F12" s="10"/>
      <c r="G12" s="10"/>
      <c r="H12" s="10"/>
      <c r="I12" s="10"/>
      <c r="J12" s="10"/>
      <c r="K12" s="59"/>
      <c r="L12" s="59"/>
    </row>
    <row r="13" spans="1:12" ht="12.75">
      <c r="A13" s="82">
        <v>329</v>
      </c>
      <c r="B13" s="16" t="s">
        <v>32</v>
      </c>
      <c r="C13" s="59">
        <v>31300</v>
      </c>
      <c r="D13" s="59">
        <v>31300</v>
      </c>
      <c r="E13" s="10"/>
      <c r="F13" s="10"/>
      <c r="G13" s="10"/>
      <c r="H13" s="10"/>
      <c r="I13" s="10"/>
      <c r="J13" s="10"/>
      <c r="K13" s="59"/>
      <c r="L13" s="59"/>
    </row>
    <row r="14" spans="1:12" s="13" customFormat="1" ht="12.75">
      <c r="A14" s="83">
        <v>34</v>
      </c>
      <c r="B14" s="86" t="s">
        <v>33</v>
      </c>
      <c r="C14" s="13">
        <f>C15</f>
        <v>1300</v>
      </c>
      <c r="D14" s="13">
        <f>D15</f>
        <v>1300</v>
      </c>
      <c r="K14" s="61">
        <v>1300</v>
      </c>
      <c r="L14" s="61">
        <v>1300</v>
      </c>
    </row>
    <row r="15" spans="1:12" ht="12.75">
      <c r="A15" s="82">
        <v>343</v>
      </c>
      <c r="B15" s="16" t="s">
        <v>34</v>
      </c>
      <c r="C15" s="10">
        <v>1300</v>
      </c>
      <c r="D15" s="10">
        <v>1300</v>
      </c>
      <c r="E15" s="10"/>
      <c r="F15" s="10"/>
      <c r="G15" s="10"/>
      <c r="H15" s="10"/>
      <c r="I15" s="10"/>
      <c r="J15" s="10"/>
      <c r="K15" s="59"/>
      <c r="L15" s="59"/>
    </row>
    <row r="16" spans="1:12" s="13" customFormat="1" ht="25.5">
      <c r="A16" s="83">
        <v>4</v>
      </c>
      <c r="B16" s="86" t="s">
        <v>36</v>
      </c>
      <c r="C16" s="61">
        <f>C17+C20</f>
        <v>232900</v>
      </c>
      <c r="D16" s="61">
        <f>D17+D20</f>
        <v>232900</v>
      </c>
      <c r="K16" s="61">
        <f>K17+K20</f>
        <v>232900</v>
      </c>
      <c r="L16" s="61">
        <f>L17+L20</f>
        <v>232900</v>
      </c>
    </row>
    <row r="17" spans="1:12" s="13" customFormat="1" ht="25.5">
      <c r="A17" s="83">
        <v>42</v>
      </c>
      <c r="B17" s="86" t="s">
        <v>37</v>
      </c>
      <c r="C17" s="61">
        <f>C18+C19</f>
        <v>147900</v>
      </c>
      <c r="D17" s="61">
        <f>D18+D19</f>
        <v>147900</v>
      </c>
      <c r="K17" s="61">
        <v>232900</v>
      </c>
      <c r="L17" s="61">
        <v>232900</v>
      </c>
    </row>
    <row r="18" spans="1:12" ht="12.75">
      <c r="A18" s="82">
        <v>422</v>
      </c>
      <c r="B18" s="16" t="s">
        <v>35</v>
      </c>
      <c r="C18" s="59">
        <v>143900</v>
      </c>
      <c r="D18" s="59">
        <v>143900</v>
      </c>
      <c r="E18" s="10"/>
      <c r="F18" s="10"/>
      <c r="G18" s="10"/>
      <c r="H18" s="10"/>
      <c r="I18" s="10"/>
      <c r="J18" s="10"/>
      <c r="K18" s="59"/>
      <c r="L18" s="59"/>
    </row>
    <row r="19" spans="1:12" ht="12.75">
      <c r="A19" s="82">
        <v>426</v>
      </c>
      <c r="B19" s="16" t="s">
        <v>85</v>
      </c>
      <c r="C19" s="59">
        <v>4000</v>
      </c>
      <c r="D19" s="59">
        <v>4000</v>
      </c>
      <c r="E19" s="10"/>
      <c r="F19" s="10"/>
      <c r="G19" s="10"/>
      <c r="H19" s="10"/>
      <c r="I19" s="10"/>
      <c r="J19" s="10"/>
      <c r="K19" s="59"/>
      <c r="L19" s="59"/>
    </row>
    <row r="20" spans="1:12" ht="25.5">
      <c r="A20" s="83">
        <v>45</v>
      </c>
      <c r="B20" s="86" t="s">
        <v>87</v>
      </c>
      <c r="C20" s="61">
        <v>85000</v>
      </c>
      <c r="D20" s="61">
        <v>85000</v>
      </c>
      <c r="E20" s="10"/>
      <c r="F20" s="10"/>
      <c r="G20" s="10"/>
      <c r="H20" s="10"/>
      <c r="I20" s="10"/>
      <c r="J20" s="10"/>
      <c r="K20" s="59">
        <v>0</v>
      </c>
      <c r="L20" s="59">
        <v>0</v>
      </c>
    </row>
    <row r="21" spans="1:12" ht="25.5">
      <c r="A21" s="82">
        <v>451</v>
      </c>
      <c r="B21" s="16" t="s">
        <v>86</v>
      </c>
      <c r="C21" s="59">
        <v>85000</v>
      </c>
      <c r="D21" s="59">
        <v>85000</v>
      </c>
      <c r="E21" s="10"/>
      <c r="F21" s="10"/>
      <c r="G21" s="10"/>
      <c r="H21" s="10"/>
      <c r="I21" s="10"/>
      <c r="J21" s="10"/>
      <c r="K21" s="59"/>
      <c r="L21" s="59"/>
    </row>
    <row r="22" spans="1:12" ht="12.75">
      <c r="A22" s="83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3" t="s">
        <v>61</v>
      </c>
      <c r="B23" s="86" t="s">
        <v>62</v>
      </c>
      <c r="C23" s="61">
        <f>C24+C29+C38+C49+C60+C72+C81+C96</f>
        <v>850312</v>
      </c>
      <c r="D23" s="61">
        <f>D24+D29+D38+D49+D60+D72+D81+D96</f>
        <v>377571</v>
      </c>
      <c r="E23" s="61">
        <f>E81</f>
        <v>15000</v>
      </c>
      <c r="F23" s="61">
        <f>F81</f>
        <v>59000</v>
      </c>
      <c r="G23" s="61">
        <f>G24+G29+G38+G49+G60+G81+G96</f>
        <v>363941</v>
      </c>
      <c r="H23" s="61">
        <f>H81</f>
        <v>32800</v>
      </c>
      <c r="I23" s="61">
        <f>I81</f>
        <v>2000</v>
      </c>
      <c r="J23" s="10"/>
      <c r="K23" s="61">
        <f>K24+K29+K49+K60+K72+K81+K96</f>
        <v>604786</v>
      </c>
      <c r="L23" s="61">
        <f>L24+L29+L38+L49+L60+L72+L81+L96</f>
        <v>483386</v>
      </c>
    </row>
    <row r="24" spans="1:12" s="13" customFormat="1" ht="12.75" customHeight="1">
      <c r="A24" s="94" t="s">
        <v>63</v>
      </c>
      <c r="B24" s="86" t="s">
        <v>64</v>
      </c>
      <c r="C24" s="61">
        <f>C25</f>
        <v>35000</v>
      </c>
      <c r="D24" s="61">
        <f>D25</f>
        <v>35000</v>
      </c>
      <c r="K24" s="61">
        <f>K25</f>
        <v>35000</v>
      </c>
      <c r="L24" s="61">
        <f>L25</f>
        <v>35000</v>
      </c>
    </row>
    <row r="25" spans="1:12" s="13" customFormat="1" ht="12.75">
      <c r="A25" s="83">
        <v>3</v>
      </c>
      <c r="B25" s="86" t="s">
        <v>23</v>
      </c>
      <c r="C25" s="61">
        <v>35000</v>
      </c>
      <c r="D25" s="61">
        <v>35000</v>
      </c>
      <c r="K25" s="61">
        <v>35000</v>
      </c>
      <c r="L25" s="61">
        <v>35000</v>
      </c>
    </row>
    <row r="26" spans="1:12" s="13" customFormat="1" ht="12.75">
      <c r="A26" s="83">
        <v>32</v>
      </c>
      <c r="B26" s="86" t="s">
        <v>28</v>
      </c>
      <c r="C26" s="61">
        <v>35000</v>
      </c>
      <c r="D26" s="61">
        <v>35000</v>
      </c>
      <c r="K26" s="61">
        <v>35000</v>
      </c>
      <c r="L26" s="61">
        <v>35000</v>
      </c>
    </row>
    <row r="27" spans="1:12" ht="12.75">
      <c r="A27" s="82">
        <v>329</v>
      </c>
      <c r="B27" s="16" t="s">
        <v>32</v>
      </c>
      <c r="C27" s="59">
        <v>35000</v>
      </c>
      <c r="D27" s="59">
        <v>35000</v>
      </c>
      <c r="E27" s="10"/>
      <c r="F27" s="10"/>
      <c r="G27" s="10"/>
      <c r="H27" s="10"/>
      <c r="I27" s="10"/>
      <c r="J27" s="10"/>
      <c r="K27" s="59"/>
      <c r="L27" s="59"/>
    </row>
    <row r="28" spans="1:12" ht="12.75">
      <c r="A28" s="83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13" customFormat="1" ht="26.25" customHeight="1">
      <c r="A29" s="94" t="s">
        <v>65</v>
      </c>
      <c r="B29" s="86" t="s">
        <v>66</v>
      </c>
      <c r="C29" s="61">
        <f>C30</f>
        <v>79610</v>
      </c>
      <c r="D29" s="61">
        <f>D30</f>
        <v>64584</v>
      </c>
      <c r="G29" s="61">
        <f>G30</f>
        <v>15026</v>
      </c>
      <c r="K29" s="61">
        <f>K30</f>
        <v>79584</v>
      </c>
      <c r="L29" s="61">
        <f>L30</f>
        <v>79584</v>
      </c>
    </row>
    <row r="30" spans="1:12" s="13" customFormat="1" ht="12.75">
      <c r="A30" s="83">
        <v>3</v>
      </c>
      <c r="B30" s="86" t="s">
        <v>23</v>
      </c>
      <c r="C30" s="61">
        <f>C31+C34</f>
        <v>79610</v>
      </c>
      <c r="D30" s="61">
        <f>D31+D34</f>
        <v>64584</v>
      </c>
      <c r="G30" s="61">
        <f>G34</f>
        <v>15026</v>
      </c>
      <c r="K30" s="61">
        <f>K31+K34</f>
        <v>79584</v>
      </c>
      <c r="L30" s="61">
        <f>L31+L34</f>
        <v>79584</v>
      </c>
    </row>
    <row r="31" spans="1:12" s="13" customFormat="1" ht="12.75">
      <c r="A31" s="83">
        <v>31</v>
      </c>
      <c r="B31" s="86" t="s">
        <v>24</v>
      </c>
      <c r="C31" s="61">
        <f>C32+C33</f>
        <v>51750</v>
      </c>
      <c r="D31" s="61">
        <f>D32+D33</f>
        <v>51750</v>
      </c>
      <c r="K31" s="61">
        <v>51750</v>
      </c>
      <c r="L31" s="61">
        <v>51750</v>
      </c>
    </row>
    <row r="32" spans="1:12" ht="12.75">
      <c r="A32" s="82">
        <v>311</v>
      </c>
      <c r="B32" s="16" t="s">
        <v>25</v>
      </c>
      <c r="C32" s="59">
        <v>44000</v>
      </c>
      <c r="D32" s="59">
        <v>44000</v>
      </c>
      <c r="E32" s="10"/>
      <c r="F32" s="10"/>
      <c r="G32" s="10"/>
      <c r="H32" s="10"/>
      <c r="I32" s="10"/>
      <c r="J32" s="10"/>
      <c r="K32" s="59"/>
      <c r="L32" s="59"/>
    </row>
    <row r="33" spans="1:12" ht="12.75">
      <c r="A33" s="82">
        <v>313</v>
      </c>
      <c r="B33" s="16" t="s">
        <v>27</v>
      </c>
      <c r="C33" s="59">
        <v>7750</v>
      </c>
      <c r="D33" s="59">
        <v>7750</v>
      </c>
      <c r="E33" s="10"/>
      <c r="F33" s="10"/>
      <c r="G33" s="10"/>
      <c r="H33" s="10"/>
      <c r="I33" s="10"/>
      <c r="J33" s="10"/>
      <c r="K33" s="59"/>
      <c r="L33" s="59"/>
    </row>
    <row r="34" spans="1:12" s="13" customFormat="1" ht="12.75">
      <c r="A34" s="83">
        <v>32</v>
      </c>
      <c r="B34" s="86" t="s">
        <v>28</v>
      </c>
      <c r="C34" s="61">
        <f>C35+C36</f>
        <v>27860</v>
      </c>
      <c r="D34" s="61">
        <f>D35+D36</f>
        <v>12834</v>
      </c>
      <c r="G34" s="61">
        <f>G36</f>
        <v>15026</v>
      </c>
      <c r="K34" s="61">
        <v>27834</v>
      </c>
      <c r="L34" s="61">
        <v>27834</v>
      </c>
    </row>
    <row r="35" spans="1:12" ht="12.75">
      <c r="A35" s="82">
        <v>322</v>
      </c>
      <c r="B35" s="16" t="s">
        <v>30</v>
      </c>
      <c r="C35" s="59">
        <v>5000</v>
      </c>
      <c r="D35" s="59">
        <v>5000</v>
      </c>
      <c r="E35" s="10"/>
      <c r="F35" s="10"/>
      <c r="G35" s="10"/>
      <c r="H35" s="10"/>
      <c r="I35" s="10"/>
      <c r="J35" s="10"/>
      <c r="K35" s="59"/>
      <c r="L35" s="59"/>
    </row>
    <row r="36" spans="1:12" ht="12.75">
      <c r="A36" s="82">
        <v>329</v>
      </c>
      <c r="B36" s="16" t="s">
        <v>32</v>
      </c>
      <c r="C36" s="59">
        <v>22860</v>
      </c>
      <c r="D36" s="59">
        <v>7834</v>
      </c>
      <c r="E36" s="10"/>
      <c r="F36" s="10"/>
      <c r="G36" s="59">
        <v>15026</v>
      </c>
      <c r="H36" s="10"/>
      <c r="I36" s="10"/>
      <c r="J36" s="10"/>
      <c r="K36" s="59"/>
      <c r="L36" s="59"/>
    </row>
    <row r="37" spans="1:12" ht="12.75">
      <c r="A37" s="83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25.5" customHeight="1">
      <c r="A38" s="94" t="s">
        <v>67</v>
      </c>
      <c r="B38" s="86" t="s">
        <v>90</v>
      </c>
      <c r="C38" s="61">
        <f>C39</f>
        <v>159900</v>
      </c>
      <c r="D38" s="112">
        <f>D39</f>
        <v>23985</v>
      </c>
      <c r="G38" s="61">
        <f>G39</f>
        <v>135915</v>
      </c>
      <c r="K38" s="61">
        <f>K39</f>
        <v>0</v>
      </c>
      <c r="L38" s="61">
        <f>L39</f>
        <v>0</v>
      </c>
    </row>
    <row r="39" spans="1:12" s="13" customFormat="1" ht="12.75">
      <c r="A39" s="83">
        <v>3</v>
      </c>
      <c r="B39" s="86" t="s">
        <v>23</v>
      </c>
      <c r="C39" s="61">
        <f>C40+C43</f>
        <v>159900</v>
      </c>
      <c r="D39" s="112">
        <f>D40+D43</f>
        <v>23985</v>
      </c>
      <c r="G39" s="61">
        <f>G40+G43</f>
        <v>135915</v>
      </c>
      <c r="K39" s="61">
        <f>K40+K43</f>
        <v>0</v>
      </c>
      <c r="L39" s="61">
        <f>L40+L43</f>
        <v>0</v>
      </c>
    </row>
    <row r="40" spans="1:12" s="13" customFormat="1" ht="12.75">
      <c r="A40" s="83">
        <v>31</v>
      </c>
      <c r="B40" s="86" t="s">
        <v>24</v>
      </c>
      <c r="C40" s="61">
        <f>C41+C42</f>
        <v>129600</v>
      </c>
      <c r="D40" s="112">
        <f>D41+D42</f>
        <v>19440</v>
      </c>
      <c r="G40" s="61">
        <f>G41+G42</f>
        <v>110160</v>
      </c>
      <c r="K40" s="61">
        <f>K41+K42</f>
        <v>0</v>
      </c>
      <c r="L40" s="61">
        <f>L41+L42</f>
        <v>0</v>
      </c>
    </row>
    <row r="41" spans="1:12" ht="12.75">
      <c r="A41" s="82">
        <v>311</v>
      </c>
      <c r="B41" s="16" t="s">
        <v>25</v>
      </c>
      <c r="C41" s="59">
        <v>110000</v>
      </c>
      <c r="D41" s="113">
        <v>16500</v>
      </c>
      <c r="E41" s="10"/>
      <c r="F41" s="10"/>
      <c r="G41" s="59">
        <v>93500</v>
      </c>
      <c r="H41" s="10"/>
      <c r="I41" s="10"/>
      <c r="J41" s="10"/>
      <c r="K41" s="59"/>
      <c r="L41" s="59"/>
    </row>
    <row r="42" spans="1:12" ht="12.75">
      <c r="A42" s="82">
        <v>313</v>
      </c>
      <c r="B42" s="16" t="s">
        <v>27</v>
      </c>
      <c r="C42" s="59">
        <v>19600</v>
      </c>
      <c r="D42" s="113">
        <v>2940</v>
      </c>
      <c r="E42" s="10"/>
      <c r="F42" s="10"/>
      <c r="G42" s="59">
        <v>16660</v>
      </c>
      <c r="H42" s="10"/>
      <c r="I42" s="10"/>
      <c r="J42" s="10"/>
      <c r="K42" s="59"/>
      <c r="L42" s="59"/>
    </row>
    <row r="43" spans="1:12" s="13" customFormat="1" ht="12.75">
      <c r="A43" s="83">
        <v>32</v>
      </c>
      <c r="B43" s="86" t="s">
        <v>28</v>
      </c>
      <c r="C43" s="61">
        <f>C44+C46+C47+C45</f>
        <v>30300</v>
      </c>
      <c r="D43" s="112">
        <f>D44+D45+D46+D47</f>
        <v>4545</v>
      </c>
      <c r="G43" s="61">
        <f>G44+G46+G47+G45</f>
        <v>25755</v>
      </c>
      <c r="K43" s="61">
        <f>K44+K46+K47</f>
        <v>0</v>
      </c>
      <c r="L43" s="61">
        <f>L44+L46+L47</f>
        <v>0</v>
      </c>
    </row>
    <row r="44" spans="1:12" ht="12.75">
      <c r="A44" s="82">
        <v>321</v>
      </c>
      <c r="B44" s="16" t="s">
        <v>29</v>
      </c>
      <c r="C44" s="59">
        <v>13300</v>
      </c>
      <c r="D44" s="113">
        <v>1995</v>
      </c>
      <c r="E44" s="10"/>
      <c r="F44" s="10"/>
      <c r="G44" s="59">
        <v>11305</v>
      </c>
      <c r="H44" s="10"/>
      <c r="I44" s="10"/>
      <c r="J44" s="10"/>
      <c r="K44" s="59"/>
      <c r="L44" s="59"/>
    </row>
    <row r="45" spans="1:12" ht="12.75">
      <c r="A45" s="82">
        <v>322</v>
      </c>
      <c r="B45" s="16" t="s">
        <v>30</v>
      </c>
      <c r="C45" s="59">
        <v>3000</v>
      </c>
      <c r="D45" s="113">
        <v>450</v>
      </c>
      <c r="E45" s="10"/>
      <c r="F45" s="10"/>
      <c r="G45" s="59">
        <v>2550</v>
      </c>
      <c r="H45" s="10"/>
      <c r="I45" s="10"/>
      <c r="J45" s="10"/>
      <c r="K45" s="59"/>
      <c r="L45" s="59"/>
    </row>
    <row r="46" spans="1:12" ht="12.75">
      <c r="A46" s="82">
        <v>323</v>
      </c>
      <c r="B46" s="16" t="s">
        <v>31</v>
      </c>
      <c r="C46" s="59">
        <v>9000</v>
      </c>
      <c r="D46" s="113">
        <v>1350</v>
      </c>
      <c r="E46" s="10"/>
      <c r="F46" s="10"/>
      <c r="G46" s="59">
        <v>7650</v>
      </c>
      <c r="H46" s="10"/>
      <c r="I46" s="10"/>
      <c r="J46" s="10"/>
      <c r="K46" s="59"/>
      <c r="L46" s="59"/>
    </row>
    <row r="47" spans="1:12" ht="12.75">
      <c r="A47" s="82">
        <v>329</v>
      </c>
      <c r="B47" s="16" t="s">
        <v>32</v>
      </c>
      <c r="C47" s="59">
        <v>5000</v>
      </c>
      <c r="D47" s="113">
        <v>750</v>
      </c>
      <c r="E47" s="10"/>
      <c r="F47" s="10"/>
      <c r="G47" s="59">
        <v>4250</v>
      </c>
      <c r="H47" s="10"/>
      <c r="I47" s="10"/>
      <c r="J47" s="10"/>
      <c r="K47" s="59"/>
      <c r="L47" s="59"/>
    </row>
    <row r="48" spans="1:12" ht="12.75">
      <c r="A48" s="82"/>
      <c r="B48" s="16"/>
      <c r="C48" s="59"/>
      <c r="D48" s="113"/>
      <c r="E48" s="10"/>
      <c r="F48" s="10"/>
      <c r="G48" s="59"/>
      <c r="H48" s="10"/>
      <c r="I48" s="10"/>
      <c r="J48" s="10"/>
      <c r="K48" s="59"/>
      <c r="L48" s="59"/>
    </row>
    <row r="49" spans="1:12" s="13" customFormat="1" ht="25.5" customHeight="1">
      <c r="A49" s="94" t="s">
        <v>67</v>
      </c>
      <c r="B49" s="86" t="s">
        <v>90</v>
      </c>
      <c r="C49" s="61">
        <f>C50</f>
        <v>118200</v>
      </c>
      <c r="D49" s="112">
        <f>D50</f>
        <v>17730</v>
      </c>
      <c r="G49" s="61">
        <f>G50</f>
        <v>100470</v>
      </c>
      <c r="K49" s="61">
        <f>K50</f>
        <v>159900</v>
      </c>
      <c r="L49" s="61">
        <f>L50</f>
        <v>0</v>
      </c>
    </row>
    <row r="50" spans="1:12" s="13" customFormat="1" ht="12.75">
      <c r="A50" s="83">
        <v>3</v>
      </c>
      <c r="B50" s="86" t="s">
        <v>23</v>
      </c>
      <c r="C50" s="61">
        <f>C51+C54</f>
        <v>118200</v>
      </c>
      <c r="D50" s="112">
        <f>D51+D54</f>
        <v>17730</v>
      </c>
      <c r="G50" s="61">
        <f>G51+G54</f>
        <v>100470</v>
      </c>
      <c r="K50" s="61">
        <f>K51+K54</f>
        <v>159900</v>
      </c>
      <c r="L50" s="61">
        <f>L51+L54</f>
        <v>0</v>
      </c>
    </row>
    <row r="51" spans="1:12" s="13" customFormat="1" ht="12.75">
      <c r="A51" s="83">
        <v>31</v>
      </c>
      <c r="B51" s="86" t="s">
        <v>24</v>
      </c>
      <c r="C51" s="61">
        <f>C52+C53</f>
        <v>87900</v>
      </c>
      <c r="D51" s="112">
        <f>D52+D53</f>
        <v>13185</v>
      </c>
      <c r="G51" s="61">
        <f>G52+G53</f>
        <v>74715</v>
      </c>
      <c r="K51" s="61">
        <v>129600</v>
      </c>
      <c r="L51" s="61">
        <f>L52+L53</f>
        <v>0</v>
      </c>
    </row>
    <row r="52" spans="1:12" ht="12.75">
      <c r="A52" s="82">
        <v>311</v>
      </c>
      <c r="B52" s="16" t="s">
        <v>25</v>
      </c>
      <c r="C52" s="59">
        <v>74000</v>
      </c>
      <c r="D52" s="113">
        <v>11100</v>
      </c>
      <c r="E52" s="10"/>
      <c r="F52" s="10"/>
      <c r="G52" s="59">
        <v>62900</v>
      </c>
      <c r="H52" s="10"/>
      <c r="I52" s="10"/>
      <c r="J52" s="10"/>
      <c r="K52" s="59"/>
      <c r="L52" s="59"/>
    </row>
    <row r="53" spans="1:12" ht="12.75">
      <c r="A53" s="82">
        <v>313</v>
      </c>
      <c r="B53" s="16" t="s">
        <v>27</v>
      </c>
      <c r="C53" s="59">
        <v>13900</v>
      </c>
      <c r="D53" s="113">
        <v>2085</v>
      </c>
      <c r="E53" s="10"/>
      <c r="F53" s="10"/>
      <c r="G53" s="59">
        <v>11815</v>
      </c>
      <c r="H53" s="10"/>
      <c r="I53" s="10"/>
      <c r="J53" s="10"/>
      <c r="K53" s="59"/>
      <c r="L53" s="59"/>
    </row>
    <row r="54" spans="1:12" s="13" customFormat="1" ht="12.75">
      <c r="A54" s="83">
        <v>32</v>
      </c>
      <c r="B54" s="86" t="s">
        <v>28</v>
      </c>
      <c r="C54" s="61">
        <f>C55+C57+C58+C56</f>
        <v>30300</v>
      </c>
      <c r="D54" s="112">
        <f>D55+D56+D57+D58</f>
        <v>4545</v>
      </c>
      <c r="G54" s="61">
        <f>G55+G57+G58+G56</f>
        <v>25755</v>
      </c>
      <c r="K54" s="61">
        <v>30300</v>
      </c>
      <c r="L54" s="61">
        <f>L55+L57+L58</f>
        <v>0</v>
      </c>
    </row>
    <row r="55" spans="1:12" ht="12.75">
      <c r="A55" s="82">
        <v>321</v>
      </c>
      <c r="B55" s="16" t="s">
        <v>29</v>
      </c>
      <c r="C55" s="59">
        <v>13300</v>
      </c>
      <c r="D55" s="113">
        <v>1995</v>
      </c>
      <c r="E55" s="10"/>
      <c r="F55" s="10"/>
      <c r="G55" s="59">
        <v>11305</v>
      </c>
      <c r="H55" s="10"/>
      <c r="I55" s="10"/>
      <c r="J55" s="10"/>
      <c r="K55" s="59"/>
      <c r="L55" s="59"/>
    </row>
    <row r="56" spans="1:12" ht="12.75">
      <c r="A56" s="82">
        <v>322</v>
      </c>
      <c r="B56" s="16" t="s">
        <v>30</v>
      </c>
      <c r="C56" s="59">
        <v>3000</v>
      </c>
      <c r="D56" s="113">
        <v>450</v>
      </c>
      <c r="E56" s="10"/>
      <c r="F56" s="10"/>
      <c r="G56" s="59">
        <v>2550</v>
      </c>
      <c r="H56" s="10"/>
      <c r="I56" s="10"/>
      <c r="J56" s="10"/>
      <c r="K56" s="59"/>
      <c r="L56" s="59"/>
    </row>
    <row r="57" spans="1:12" ht="12.75">
      <c r="A57" s="82">
        <v>323</v>
      </c>
      <c r="B57" s="16" t="s">
        <v>31</v>
      </c>
      <c r="C57" s="59">
        <v>9000</v>
      </c>
      <c r="D57" s="113">
        <v>1350</v>
      </c>
      <c r="E57" s="10"/>
      <c r="F57" s="10"/>
      <c r="G57" s="59">
        <v>7650</v>
      </c>
      <c r="H57" s="10"/>
      <c r="I57" s="10"/>
      <c r="J57" s="10"/>
      <c r="K57" s="59"/>
      <c r="L57" s="59"/>
    </row>
    <row r="58" spans="1:12" ht="12.75">
      <c r="A58" s="82">
        <v>329</v>
      </c>
      <c r="B58" s="16" t="s">
        <v>32</v>
      </c>
      <c r="C58" s="59">
        <v>5000</v>
      </c>
      <c r="D58" s="113">
        <v>750</v>
      </c>
      <c r="E58" s="10"/>
      <c r="F58" s="10"/>
      <c r="G58" s="59">
        <v>4250</v>
      </c>
      <c r="H58" s="10"/>
      <c r="I58" s="10"/>
      <c r="J58" s="10"/>
      <c r="K58" s="59"/>
      <c r="L58" s="59"/>
    </row>
    <row r="59" spans="1:12" ht="12.75">
      <c r="A59" s="82"/>
      <c r="B59" s="16"/>
      <c r="C59" s="59"/>
      <c r="D59" s="113"/>
      <c r="E59" s="10"/>
      <c r="F59" s="10"/>
      <c r="G59" s="59"/>
      <c r="H59" s="10"/>
      <c r="I59" s="10"/>
      <c r="J59" s="10"/>
      <c r="K59" s="59"/>
      <c r="L59" s="59"/>
    </row>
    <row r="60" spans="1:12" s="13" customFormat="1" ht="25.5" customHeight="1">
      <c r="A60" s="94" t="s">
        <v>67</v>
      </c>
      <c r="B60" s="86" t="s">
        <v>90</v>
      </c>
      <c r="C60" s="61">
        <f>C61</f>
        <v>0</v>
      </c>
      <c r="D60" s="112">
        <f>D61</f>
        <v>0</v>
      </c>
      <c r="G60" s="61">
        <f>G61</f>
        <v>0</v>
      </c>
      <c r="K60" s="61">
        <f>K61</f>
        <v>118200</v>
      </c>
      <c r="L60" s="61">
        <f>L61</f>
        <v>159900</v>
      </c>
    </row>
    <row r="61" spans="1:12" s="13" customFormat="1" ht="12.75">
      <c r="A61" s="83">
        <v>3</v>
      </c>
      <c r="B61" s="86" t="s">
        <v>23</v>
      </c>
      <c r="C61" s="61">
        <f>C62+C65</f>
        <v>0</v>
      </c>
      <c r="D61" s="112">
        <f>D62+D65</f>
        <v>0</v>
      </c>
      <c r="G61" s="61">
        <f>G62+G65</f>
        <v>0</v>
      </c>
      <c r="K61" s="61">
        <f>K62+K65</f>
        <v>118200</v>
      </c>
      <c r="L61" s="61">
        <f>L62+L65</f>
        <v>159900</v>
      </c>
    </row>
    <row r="62" spans="1:12" s="13" customFormat="1" ht="12.75">
      <c r="A62" s="83">
        <v>31</v>
      </c>
      <c r="B62" s="86" t="s">
        <v>24</v>
      </c>
      <c r="C62" s="61">
        <f>C63+C64</f>
        <v>0</v>
      </c>
      <c r="D62" s="112">
        <f>D63+D64</f>
        <v>0</v>
      </c>
      <c r="G62" s="61">
        <f>G63+G64</f>
        <v>0</v>
      </c>
      <c r="K62" s="61">
        <v>87900</v>
      </c>
      <c r="L62" s="61">
        <v>129600</v>
      </c>
    </row>
    <row r="63" spans="1:12" ht="12.75">
      <c r="A63" s="82">
        <v>311</v>
      </c>
      <c r="B63" s="16" t="s">
        <v>25</v>
      </c>
      <c r="C63" s="59">
        <v>0</v>
      </c>
      <c r="D63" s="113">
        <v>0</v>
      </c>
      <c r="E63" s="10"/>
      <c r="F63" s="10"/>
      <c r="G63" s="59">
        <v>0</v>
      </c>
      <c r="H63" s="10"/>
      <c r="I63" s="10"/>
      <c r="J63" s="10"/>
      <c r="K63" s="59"/>
      <c r="L63" s="59"/>
    </row>
    <row r="64" spans="1:12" ht="12.75">
      <c r="A64" s="82">
        <v>313</v>
      </c>
      <c r="B64" s="16" t="s">
        <v>27</v>
      </c>
      <c r="C64" s="59">
        <v>0</v>
      </c>
      <c r="D64" s="113">
        <v>0</v>
      </c>
      <c r="E64" s="10"/>
      <c r="F64" s="10"/>
      <c r="G64" s="59">
        <v>0</v>
      </c>
      <c r="H64" s="10"/>
      <c r="I64" s="10"/>
      <c r="J64" s="10"/>
      <c r="K64" s="59"/>
      <c r="L64" s="59"/>
    </row>
    <row r="65" spans="1:12" s="13" customFormat="1" ht="12.75">
      <c r="A65" s="83">
        <v>32</v>
      </c>
      <c r="B65" s="86" t="s">
        <v>28</v>
      </c>
      <c r="C65" s="61">
        <f>C66+C68+C69</f>
        <v>0</v>
      </c>
      <c r="D65" s="112">
        <f>D66+D67+D68+D69</f>
        <v>0</v>
      </c>
      <c r="G65" s="61">
        <f>G66+G68+G69+G67</f>
        <v>0</v>
      </c>
      <c r="K65" s="61">
        <v>30300</v>
      </c>
      <c r="L65" s="61">
        <v>30300</v>
      </c>
    </row>
    <row r="66" spans="1:12" ht="12.75">
      <c r="A66" s="82">
        <v>321</v>
      </c>
      <c r="B66" s="16" t="s">
        <v>29</v>
      </c>
      <c r="C66" s="59">
        <v>0</v>
      </c>
      <c r="D66" s="113">
        <v>0</v>
      </c>
      <c r="E66" s="10"/>
      <c r="F66" s="10"/>
      <c r="G66" s="59">
        <v>0</v>
      </c>
      <c r="H66" s="10"/>
      <c r="I66" s="10"/>
      <c r="J66" s="10"/>
      <c r="K66" s="59"/>
      <c r="L66" s="59"/>
    </row>
    <row r="67" spans="1:12" ht="12.75">
      <c r="A67" s="82">
        <v>322</v>
      </c>
      <c r="B67" s="16" t="s">
        <v>30</v>
      </c>
      <c r="C67" s="59">
        <v>0</v>
      </c>
      <c r="D67" s="113">
        <v>0</v>
      </c>
      <c r="E67" s="10"/>
      <c r="F67" s="10"/>
      <c r="G67" s="59">
        <v>0</v>
      </c>
      <c r="H67" s="10"/>
      <c r="I67" s="10"/>
      <c r="J67" s="10"/>
      <c r="K67" s="59"/>
      <c r="L67" s="59"/>
    </row>
    <row r="68" spans="1:12" ht="12.75">
      <c r="A68" s="82">
        <v>323</v>
      </c>
      <c r="B68" s="16" t="s">
        <v>31</v>
      </c>
      <c r="C68" s="59">
        <v>0</v>
      </c>
      <c r="D68" s="113">
        <v>0</v>
      </c>
      <c r="E68" s="10"/>
      <c r="F68" s="10"/>
      <c r="G68" s="59">
        <v>0</v>
      </c>
      <c r="H68" s="10"/>
      <c r="I68" s="10"/>
      <c r="J68" s="10"/>
      <c r="K68" s="59"/>
      <c r="L68" s="59"/>
    </row>
    <row r="69" spans="1:12" ht="12.75">
      <c r="A69" s="82">
        <v>329</v>
      </c>
      <c r="B69" s="16" t="s">
        <v>32</v>
      </c>
      <c r="C69" s="59">
        <v>0</v>
      </c>
      <c r="D69" s="113">
        <v>0</v>
      </c>
      <c r="E69" s="10"/>
      <c r="F69" s="10"/>
      <c r="G69" s="59">
        <v>0</v>
      </c>
      <c r="H69" s="10"/>
      <c r="I69" s="10"/>
      <c r="J69" s="10"/>
      <c r="K69" s="59"/>
      <c r="L69" s="59"/>
    </row>
    <row r="70" spans="1:12" ht="12.75">
      <c r="A70" s="82"/>
      <c r="B70" s="16"/>
      <c r="C70" s="59"/>
      <c r="D70" s="113"/>
      <c r="E70" s="10"/>
      <c r="F70" s="10"/>
      <c r="G70" s="59"/>
      <c r="H70" s="10"/>
      <c r="I70" s="10"/>
      <c r="J70" s="10"/>
      <c r="K70" s="59"/>
      <c r="L70" s="59"/>
    </row>
    <row r="71" spans="1:12" ht="12.75">
      <c r="A71" s="83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3" customFormat="1" ht="12.75">
      <c r="A72" s="94" t="s">
        <v>68</v>
      </c>
      <c r="B72" s="86" t="s">
        <v>69</v>
      </c>
      <c r="C72" s="61">
        <f>C73+C77</f>
        <v>236272</v>
      </c>
      <c r="D72" s="61">
        <f>D73+D77</f>
        <v>236272</v>
      </c>
      <c r="K72" s="61">
        <f>K73</f>
        <v>36272</v>
      </c>
      <c r="L72" s="61">
        <f>L73</f>
        <v>36272</v>
      </c>
    </row>
    <row r="73" spans="1:12" s="13" customFormat="1" ht="12.75">
      <c r="A73" s="83">
        <v>3</v>
      </c>
      <c r="B73" s="86" t="s">
        <v>23</v>
      </c>
      <c r="C73" s="61">
        <f>C74</f>
        <v>36272</v>
      </c>
      <c r="D73" s="61">
        <f>D74</f>
        <v>36272</v>
      </c>
      <c r="K73" s="61">
        <f>K74</f>
        <v>36272</v>
      </c>
      <c r="L73" s="61">
        <f>L74</f>
        <v>36272</v>
      </c>
    </row>
    <row r="74" spans="1:12" s="13" customFormat="1" ht="12.75">
      <c r="A74" s="83">
        <v>32</v>
      </c>
      <c r="B74" s="86" t="s">
        <v>28</v>
      </c>
      <c r="C74" s="61">
        <f>C75+C76</f>
        <v>36272</v>
      </c>
      <c r="D74" s="61">
        <f>D75+D76</f>
        <v>36272</v>
      </c>
      <c r="K74" s="61">
        <v>36272</v>
      </c>
      <c r="L74" s="61">
        <v>36272</v>
      </c>
    </row>
    <row r="75" spans="1:12" ht="12.75">
      <c r="A75" s="82">
        <v>322</v>
      </c>
      <c r="B75" s="16" t="s">
        <v>30</v>
      </c>
      <c r="C75" s="59">
        <v>20000</v>
      </c>
      <c r="D75" s="59">
        <v>20000</v>
      </c>
      <c r="E75" s="10"/>
      <c r="F75" s="10"/>
      <c r="G75" s="10"/>
      <c r="H75" s="10"/>
      <c r="I75" s="10"/>
      <c r="J75" s="10"/>
      <c r="K75" s="59"/>
      <c r="L75" s="59"/>
    </row>
    <row r="76" spans="1:12" ht="12.75">
      <c r="A76" s="82">
        <v>323</v>
      </c>
      <c r="B76" s="16" t="s">
        <v>31</v>
      </c>
      <c r="C76" s="59">
        <v>16272</v>
      </c>
      <c r="D76" s="59">
        <v>16272</v>
      </c>
      <c r="E76" s="10"/>
      <c r="F76" s="10"/>
      <c r="G76" s="10"/>
      <c r="H76" s="10"/>
      <c r="I76" s="10"/>
      <c r="J76" s="10"/>
      <c r="K76" s="59"/>
      <c r="L76" s="59"/>
    </row>
    <row r="77" spans="1:12" ht="14.25" customHeight="1">
      <c r="A77" s="83">
        <v>4</v>
      </c>
      <c r="B77" s="86" t="s">
        <v>36</v>
      </c>
      <c r="C77" s="61">
        <v>200000</v>
      </c>
      <c r="D77" s="61">
        <v>200000</v>
      </c>
      <c r="E77" s="10"/>
      <c r="F77" s="10"/>
      <c r="G77" s="10"/>
      <c r="H77" s="10"/>
      <c r="I77" s="10"/>
      <c r="J77" s="10"/>
      <c r="K77" s="59"/>
      <c r="L77" s="59"/>
    </row>
    <row r="78" spans="1:12" ht="25.5">
      <c r="A78" s="83">
        <v>45</v>
      </c>
      <c r="B78" s="86" t="s">
        <v>87</v>
      </c>
      <c r="C78" s="61">
        <v>200000</v>
      </c>
      <c r="D78" s="61">
        <v>200000</v>
      </c>
      <c r="E78" s="10"/>
      <c r="F78" s="10"/>
      <c r="G78" s="10"/>
      <c r="H78" s="10"/>
      <c r="I78" s="10"/>
      <c r="J78" s="10"/>
      <c r="K78" s="59"/>
      <c r="L78" s="59"/>
    </row>
    <row r="79" spans="1:12" ht="25.5">
      <c r="A79" s="82">
        <v>451</v>
      </c>
      <c r="B79" s="16" t="s">
        <v>86</v>
      </c>
      <c r="C79" s="59">
        <v>200000</v>
      </c>
      <c r="D79" s="59">
        <v>200000</v>
      </c>
      <c r="E79" s="10"/>
      <c r="F79" s="10"/>
      <c r="G79" s="10"/>
      <c r="H79" s="10"/>
      <c r="I79" s="10"/>
      <c r="J79" s="10"/>
      <c r="K79" s="59"/>
      <c r="L79" s="59"/>
    </row>
    <row r="80" spans="1:12" ht="12.75">
      <c r="A80" s="83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s="13" customFormat="1" ht="26.25" customHeight="1">
      <c r="A81" s="94" t="s">
        <v>70</v>
      </c>
      <c r="B81" s="86" t="s">
        <v>71</v>
      </c>
      <c r="C81" s="61">
        <f>C82+C91</f>
        <v>179830</v>
      </c>
      <c r="E81" s="61">
        <f>E82</f>
        <v>15000</v>
      </c>
      <c r="F81" s="61">
        <f>F82</f>
        <v>59000</v>
      </c>
      <c r="G81" s="61">
        <f>G82</f>
        <v>71030</v>
      </c>
      <c r="H81" s="61">
        <f>H82+H92</f>
        <v>32800</v>
      </c>
      <c r="I81" s="61">
        <f>I82</f>
        <v>2000</v>
      </c>
      <c r="K81" s="61">
        <f>K82+K91</f>
        <v>153830</v>
      </c>
      <c r="L81" s="61">
        <f>L82+L91</f>
        <v>150630</v>
      </c>
    </row>
    <row r="82" spans="1:12" s="13" customFormat="1" ht="12.75">
      <c r="A82" s="83">
        <v>3</v>
      </c>
      <c r="B82" s="86" t="s">
        <v>23</v>
      </c>
      <c r="C82" s="61">
        <f>C83+C87</f>
        <v>158830</v>
      </c>
      <c r="E82" s="61">
        <f>E87</f>
        <v>15000</v>
      </c>
      <c r="F82" s="61">
        <f>F87</f>
        <v>59000</v>
      </c>
      <c r="G82" s="61">
        <f>G83+G87</f>
        <v>71030</v>
      </c>
      <c r="H82" s="61">
        <f>H83</f>
        <v>11800</v>
      </c>
      <c r="I82" s="61">
        <f>I87</f>
        <v>2000</v>
      </c>
      <c r="K82" s="61">
        <f>K83+K87</f>
        <v>132830</v>
      </c>
      <c r="L82" s="61">
        <f>L83+L87</f>
        <v>129630</v>
      </c>
    </row>
    <row r="83" spans="1:12" s="13" customFormat="1" ht="12.75">
      <c r="A83" s="83">
        <v>31</v>
      </c>
      <c r="B83" s="86" t="s">
        <v>24</v>
      </c>
      <c r="C83" s="61">
        <f>C84+C85+C86</f>
        <v>18330</v>
      </c>
      <c r="G83" s="61">
        <f>G84+G86</f>
        <v>6530</v>
      </c>
      <c r="H83" s="61">
        <f>H85</f>
        <v>11800</v>
      </c>
      <c r="K83" s="61">
        <v>10530</v>
      </c>
      <c r="L83" s="61">
        <v>10530</v>
      </c>
    </row>
    <row r="84" spans="1:12" ht="12.75">
      <c r="A84" s="82">
        <v>311</v>
      </c>
      <c r="B84" s="16" t="s">
        <v>25</v>
      </c>
      <c r="C84" s="59">
        <v>5530</v>
      </c>
      <c r="D84" s="10"/>
      <c r="E84" s="10"/>
      <c r="F84" s="10"/>
      <c r="G84" s="59">
        <v>5530</v>
      </c>
      <c r="H84" s="10"/>
      <c r="I84" s="10"/>
      <c r="J84" s="10"/>
      <c r="K84" s="59"/>
      <c r="L84" s="59"/>
    </row>
    <row r="85" spans="1:12" ht="12.75">
      <c r="A85" s="82">
        <v>312</v>
      </c>
      <c r="B85" s="16" t="s">
        <v>26</v>
      </c>
      <c r="C85" s="59">
        <v>11800</v>
      </c>
      <c r="D85" s="10"/>
      <c r="E85" s="10"/>
      <c r="F85" s="10"/>
      <c r="G85" s="59"/>
      <c r="H85" s="59">
        <v>11800</v>
      </c>
      <c r="I85" s="10"/>
      <c r="J85" s="10"/>
      <c r="K85" s="59"/>
      <c r="L85" s="59"/>
    </row>
    <row r="86" spans="1:12" ht="12.75">
      <c r="A86" s="82">
        <v>313</v>
      </c>
      <c r="B86" s="16" t="s">
        <v>27</v>
      </c>
      <c r="C86" s="10">
        <v>1000</v>
      </c>
      <c r="D86" s="10"/>
      <c r="E86" s="10"/>
      <c r="F86" s="10"/>
      <c r="G86" s="10">
        <v>1000</v>
      </c>
      <c r="H86" s="10"/>
      <c r="I86" s="10"/>
      <c r="J86" s="10"/>
      <c r="K86" s="10"/>
      <c r="L86" s="10"/>
    </row>
    <row r="87" spans="1:12" s="13" customFormat="1" ht="12.75">
      <c r="A87" s="83">
        <v>32</v>
      </c>
      <c r="B87" s="86" t="s">
        <v>28</v>
      </c>
      <c r="C87" s="61">
        <f>C88+C89+C90</f>
        <v>140500</v>
      </c>
      <c r="E87" s="61">
        <f>E89+E90</f>
        <v>15000</v>
      </c>
      <c r="F87" s="61">
        <f>F90</f>
        <v>59000</v>
      </c>
      <c r="G87" s="61">
        <f>G88+G89+G90</f>
        <v>64500</v>
      </c>
      <c r="I87" s="61">
        <f>I90</f>
        <v>2000</v>
      </c>
      <c r="K87" s="61">
        <v>122300</v>
      </c>
      <c r="L87" s="61">
        <v>119100</v>
      </c>
    </row>
    <row r="88" spans="1:12" ht="12.75">
      <c r="A88" s="82">
        <v>321</v>
      </c>
      <c r="B88" s="16" t="s">
        <v>29</v>
      </c>
      <c r="C88" s="59">
        <v>4000</v>
      </c>
      <c r="D88" s="10"/>
      <c r="E88" s="10"/>
      <c r="F88" s="10"/>
      <c r="G88" s="59">
        <v>4000</v>
      </c>
      <c r="H88" s="10"/>
      <c r="I88" s="10"/>
      <c r="J88" s="10"/>
      <c r="K88" s="59"/>
      <c r="L88" s="59"/>
    </row>
    <row r="89" spans="1:12" ht="25.5">
      <c r="A89" s="82">
        <v>324</v>
      </c>
      <c r="B89" s="16" t="s">
        <v>72</v>
      </c>
      <c r="C89" s="59">
        <v>29000</v>
      </c>
      <c r="D89" s="10"/>
      <c r="E89" s="10">
        <v>500</v>
      </c>
      <c r="F89" s="10"/>
      <c r="G89" s="59">
        <v>28500</v>
      </c>
      <c r="H89" s="10"/>
      <c r="I89" s="10"/>
      <c r="J89" s="10"/>
      <c r="K89" s="59"/>
      <c r="L89" s="59"/>
    </row>
    <row r="90" spans="1:12" ht="12.75">
      <c r="A90" s="82">
        <v>329</v>
      </c>
      <c r="B90" s="16" t="s">
        <v>32</v>
      </c>
      <c r="C90" s="59">
        <v>107500</v>
      </c>
      <c r="D90" s="10"/>
      <c r="E90" s="59">
        <v>14500</v>
      </c>
      <c r="F90" s="59">
        <v>59000</v>
      </c>
      <c r="G90" s="59">
        <v>32000</v>
      </c>
      <c r="H90" s="10"/>
      <c r="I90" s="59">
        <v>2000</v>
      </c>
      <c r="J90" s="10"/>
      <c r="K90" s="59"/>
      <c r="L90" s="59"/>
    </row>
    <row r="91" spans="1:12" s="13" customFormat="1" ht="25.5">
      <c r="A91" s="83">
        <v>4</v>
      </c>
      <c r="B91" s="86" t="s">
        <v>36</v>
      </c>
      <c r="C91" s="61">
        <f>C92</f>
        <v>21000</v>
      </c>
      <c r="K91" s="61">
        <f>K92</f>
        <v>21000</v>
      </c>
      <c r="L91" s="61">
        <v>21000</v>
      </c>
    </row>
    <row r="92" spans="1:12" s="13" customFormat="1" ht="25.5">
      <c r="A92" s="83">
        <v>42</v>
      </c>
      <c r="B92" s="86" t="s">
        <v>37</v>
      </c>
      <c r="C92" s="61">
        <f>C93+C94</f>
        <v>21000</v>
      </c>
      <c r="H92" s="61">
        <f>H93+H94</f>
        <v>21000</v>
      </c>
      <c r="K92" s="61">
        <v>21000</v>
      </c>
      <c r="L92" s="61">
        <v>21000</v>
      </c>
    </row>
    <row r="93" spans="1:12" ht="12.75" customHeight="1">
      <c r="A93" s="82">
        <v>422</v>
      </c>
      <c r="B93" s="16" t="s">
        <v>35</v>
      </c>
      <c r="C93" s="59">
        <v>15000</v>
      </c>
      <c r="D93" s="10"/>
      <c r="E93" s="10"/>
      <c r="F93" s="10"/>
      <c r="G93" s="59"/>
      <c r="H93" s="59">
        <v>15000</v>
      </c>
      <c r="I93" s="10"/>
      <c r="J93" s="10"/>
      <c r="K93" s="59"/>
      <c r="L93" s="59"/>
    </row>
    <row r="94" spans="1:12" ht="12.75" customHeight="1">
      <c r="A94" s="82">
        <v>424</v>
      </c>
      <c r="B94" s="16" t="s">
        <v>91</v>
      </c>
      <c r="C94" s="59">
        <v>6000</v>
      </c>
      <c r="D94" s="10"/>
      <c r="E94" s="10"/>
      <c r="F94" s="10"/>
      <c r="G94" s="59"/>
      <c r="H94" s="59">
        <v>6000</v>
      </c>
      <c r="I94" s="10"/>
      <c r="J94" s="10"/>
      <c r="K94" s="59"/>
      <c r="L94" s="59"/>
    </row>
    <row r="95" spans="1:12" ht="12.75">
      <c r="A95" s="83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s="13" customFormat="1" ht="12.75" customHeight="1">
      <c r="A96" s="94" t="s">
        <v>73</v>
      </c>
      <c r="B96" s="86" t="s">
        <v>74</v>
      </c>
      <c r="C96" s="61">
        <f>C97+C103</f>
        <v>41500</v>
      </c>
      <c r="G96" s="61">
        <f>G98+G103</f>
        <v>41500</v>
      </c>
      <c r="K96" s="61">
        <f>K97</f>
        <v>22000</v>
      </c>
      <c r="L96" s="61">
        <f>L97</f>
        <v>22000</v>
      </c>
    </row>
    <row r="97" spans="1:12" s="13" customFormat="1" ht="12.75">
      <c r="A97" s="83">
        <v>3</v>
      </c>
      <c r="B97" s="86" t="s">
        <v>23</v>
      </c>
      <c r="C97" s="61">
        <f>C98</f>
        <v>22000</v>
      </c>
      <c r="G97" s="61">
        <f>G98</f>
        <v>22000</v>
      </c>
      <c r="K97" s="61">
        <f>K98</f>
        <v>22000</v>
      </c>
      <c r="L97" s="61">
        <f>L98</f>
        <v>22000</v>
      </c>
    </row>
    <row r="98" spans="1:12" s="13" customFormat="1" ht="12.75">
      <c r="A98" s="83">
        <v>32</v>
      </c>
      <c r="B98" s="86" t="s">
        <v>28</v>
      </c>
      <c r="C98" s="61">
        <f>C99+C100+C101+C102</f>
        <v>22000</v>
      </c>
      <c r="G98" s="61">
        <f>G99+G100+G101+G102</f>
        <v>22000</v>
      </c>
      <c r="K98" s="61">
        <v>22000</v>
      </c>
      <c r="L98" s="61">
        <v>22000</v>
      </c>
    </row>
    <row r="99" spans="1:12" ht="12.75">
      <c r="A99" s="82">
        <v>321</v>
      </c>
      <c r="B99" s="16" t="s">
        <v>29</v>
      </c>
      <c r="C99" s="59">
        <v>0</v>
      </c>
      <c r="D99" s="10"/>
      <c r="E99" s="10"/>
      <c r="F99" s="10"/>
      <c r="G99" s="59">
        <v>0</v>
      </c>
      <c r="H99" s="10"/>
      <c r="I99" s="10"/>
      <c r="J99" s="10"/>
      <c r="K99" s="59">
        <v>0</v>
      </c>
      <c r="L99" s="59">
        <v>0</v>
      </c>
    </row>
    <row r="100" spans="1:12" ht="12.75">
      <c r="A100" s="82">
        <v>322</v>
      </c>
      <c r="B100" s="16" t="s">
        <v>30</v>
      </c>
      <c r="C100" s="59">
        <v>7000</v>
      </c>
      <c r="D100" s="10"/>
      <c r="E100" s="10"/>
      <c r="F100" s="10"/>
      <c r="G100" s="59">
        <v>7000</v>
      </c>
      <c r="H100" s="10"/>
      <c r="I100" s="10"/>
      <c r="J100" s="10"/>
      <c r="K100" s="59"/>
      <c r="L100" s="59"/>
    </row>
    <row r="101" spans="1:12" ht="12.75">
      <c r="A101" s="82">
        <v>323</v>
      </c>
      <c r="B101" s="16" t="s">
        <v>31</v>
      </c>
      <c r="C101" s="59">
        <v>5000</v>
      </c>
      <c r="D101" s="10"/>
      <c r="E101" s="10"/>
      <c r="F101" s="10"/>
      <c r="G101" s="59">
        <v>5000</v>
      </c>
      <c r="H101" s="10"/>
      <c r="I101" s="10"/>
      <c r="J101" s="10"/>
      <c r="K101" s="59"/>
      <c r="L101" s="59"/>
    </row>
    <row r="102" spans="1:12" ht="12.75">
      <c r="A102" s="82">
        <v>329</v>
      </c>
      <c r="B102" s="16" t="s">
        <v>32</v>
      </c>
      <c r="C102" s="59">
        <v>10000</v>
      </c>
      <c r="D102" s="10"/>
      <c r="E102" s="10"/>
      <c r="F102" s="10"/>
      <c r="G102" s="59">
        <v>10000</v>
      </c>
      <c r="H102" s="10"/>
      <c r="I102" s="10"/>
      <c r="J102" s="10"/>
      <c r="K102" s="59"/>
      <c r="L102" s="59"/>
    </row>
    <row r="103" spans="1:12" s="13" customFormat="1" ht="25.5">
      <c r="A103" s="83">
        <v>4</v>
      </c>
      <c r="B103" s="86" t="s">
        <v>36</v>
      </c>
      <c r="C103" s="61">
        <v>19500</v>
      </c>
      <c r="G103" s="61">
        <v>19500</v>
      </c>
      <c r="K103" s="61"/>
      <c r="L103" s="61"/>
    </row>
    <row r="104" spans="1:12" s="13" customFormat="1" ht="25.5">
      <c r="A104" s="83">
        <v>42</v>
      </c>
      <c r="B104" s="86" t="s">
        <v>92</v>
      </c>
      <c r="C104" s="61">
        <v>19500</v>
      </c>
      <c r="G104" s="61">
        <v>19500</v>
      </c>
      <c r="K104" s="61"/>
      <c r="L104" s="61"/>
    </row>
    <row r="105" spans="1:12" ht="12.75">
      <c r="A105" s="82">
        <v>422</v>
      </c>
      <c r="B105" s="16" t="s">
        <v>93</v>
      </c>
      <c r="C105" s="59">
        <v>19500</v>
      </c>
      <c r="D105" s="10"/>
      <c r="E105" s="10"/>
      <c r="F105" s="10"/>
      <c r="G105" s="59">
        <v>19500</v>
      </c>
      <c r="H105" s="10"/>
      <c r="I105" s="10"/>
      <c r="J105" s="10"/>
      <c r="K105" s="59"/>
      <c r="L105" s="59"/>
    </row>
    <row r="106" spans="1:12" ht="12.75">
      <c r="A106" s="82"/>
      <c r="B106" s="16"/>
      <c r="C106" s="59"/>
      <c r="D106" s="10"/>
      <c r="E106" s="10"/>
      <c r="F106" s="10"/>
      <c r="G106" s="59"/>
      <c r="H106" s="10"/>
      <c r="I106" s="10"/>
      <c r="J106" s="10"/>
      <c r="K106" s="59"/>
      <c r="L106" s="59"/>
    </row>
    <row r="107" spans="1:12" ht="12.75">
      <c r="A107" s="83" t="s">
        <v>61</v>
      </c>
      <c r="B107" s="86" t="s">
        <v>75</v>
      </c>
      <c r="C107" s="61">
        <f>C108</f>
        <v>770000</v>
      </c>
      <c r="D107" s="61">
        <v>75000</v>
      </c>
      <c r="E107" s="13"/>
      <c r="F107" s="61">
        <f>F108</f>
        <v>650000</v>
      </c>
      <c r="G107" s="61">
        <f>G108</f>
        <v>45000</v>
      </c>
      <c r="H107" s="10"/>
      <c r="I107" s="10"/>
      <c r="J107" s="10"/>
      <c r="K107" s="61">
        <f>K108</f>
        <v>770000</v>
      </c>
      <c r="L107" s="61">
        <f>L108</f>
        <v>770000</v>
      </c>
    </row>
    <row r="108" spans="1:12" s="13" customFormat="1" ht="24.75" customHeight="1">
      <c r="A108" s="94" t="s">
        <v>76</v>
      </c>
      <c r="B108" s="86" t="s">
        <v>77</v>
      </c>
      <c r="C108" s="61">
        <f>C109</f>
        <v>770000</v>
      </c>
      <c r="D108" s="61">
        <v>75000</v>
      </c>
      <c r="F108" s="61">
        <f>F109</f>
        <v>650000</v>
      </c>
      <c r="G108" s="61">
        <f>G109</f>
        <v>45000</v>
      </c>
      <c r="K108" s="61">
        <f>K109</f>
        <v>770000</v>
      </c>
      <c r="L108" s="61">
        <f>L109</f>
        <v>770000</v>
      </c>
    </row>
    <row r="109" spans="1:12" s="13" customFormat="1" ht="12.75">
      <c r="A109" s="83">
        <v>3</v>
      </c>
      <c r="B109" s="86" t="s">
        <v>23</v>
      </c>
      <c r="C109" s="61">
        <f>C110</f>
        <v>770000</v>
      </c>
      <c r="D109" s="61">
        <v>75000</v>
      </c>
      <c r="F109" s="61">
        <f>F110</f>
        <v>650000</v>
      </c>
      <c r="G109" s="61">
        <f>G110</f>
        <v>45000</v>
      </c>
      <c r="K109" s="61">
        <f>K110</f>
        <v>770000</v>
      </c>
      <c r="L109" s="61">
        <f>L110</f>
        <v>770000</v>
      </c>
    </row>
    <row r="110" spans="1:12" s="13" customFormat="1" ht="12.75">
      <c r="A110" s="83">
        <v>32</v>
      </c>
      <c r="B110" s="86" t="s">
        <v>28</v>
      </c>
      <c r="C110" s="61">
        <f>C111</f>
        <v>770000</v>
      </c>
      <c r="D110" s="61">
        <v>75000</v>
      </c>
      <c r="F110" s="61">
        <f>F111</f>
        <v>650000</v>
      </c>
      <c r="G110" s="61">
        <f>G111</f>
        <v>45000</v>
      </c>
      <c r="K110" s="61">
        <v>770000</v>
      </c>
      <c r="L110" s="61">
        <v>770000</v>
      </c>
    </row>
    <row r="111" spans="1:12" ht="12.75">
      <c r="A111" s="82">
        <v>322</v>
      </c>
      <c r="B111" s="16" t="s">
        <v>30</v>
      </c>
      <c r="C111" s="59">
        <v>770000</v>
      </c>
      <c r="D111" s="59">
        <v>75000</v>
      </c>
      <c r="E111" s="10"/>
      <c r="F111" s="59">
        <v>650000</v>
      </c>
      <c r="G111" s="59">
        <v>45000</v>
      </c>
      <c r="H111" s="10"/>
      <c r="I111" s="10"/>
      <c r="J111" s="10"/>
      <c r="K111" s="59"/>
      <c r="L111" s="59"/>
    </row>
    <row r="112" spans="1:12" ht="12.75">
      <c r="A112" s="83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13" customFormat="1" ht="12.75">
      <c r="A113" s="83" t="s">
        <v>61</v>
      </c>
      <c r="B113" s="86" t="s">
        <v>94</v>
      </c>
      <c r="C113" s="61">
        <f>C114</f>
        <v>8052000</v>
      </c>
      <c r="G113" s="61">
        <f>G114</f>
        <v>8052000</v>
      </c>
      <c r="K113" s="61">
        <f>K114</f>
        <v>8028520</v>
      </c>
      <c r="L113" s="61">
        <f>L114</f>
        <v>8035042</v>
      </c>
    </row>
    <row r="114" spans="1:12" s="13" customFormat="1" ht="12.75">
      <c r="A114" s="83" t="s">
        <v>95</v>
      </c>
      <c r="B114" s="86" t="s">
        <v>96</v>
      </c>
      <c r="C114" s="61">
        <f>C115</f>
        <v>8052000</v>
      </c>
      <c r="G114" s="61">
        <f>G115</f>
        <v>8052000</v>
      </c>
      <c r="K114" s="61">
        <f>K115+K120</f>
        <v>8028520</v>
      </c>
      <c r="L114" s="61">
        <f>L115+L120</f>
        <v>8035042</v>
      </c>
    </row>
    <row r="115" spans="1:12" s="13" customFormat="1" ht="12.75">
      <c r="A115" s="83">
        <v>3</v>
      </c>
      <c r="B115" s="86" t="s">
        <v>23</v>
      </c>
      <c r="C115" s="61">
        <f>C116+C120</f>
        <v>8052000</v>
      </c>
      <c r="G115" s="61">
        <f>G116+G120</f>
        <v>8052000</v>
      </c>
      <c r="K115" s="61">
        <v>7884520</v>
      </c>
      <c r="L115" s="61">
        <v>7890042</v>
      </c>
    </row>
    <row r="116" spans="1:12" s="13" customFormat="1" ht="12.75">
      <c r="A116" s="83">
        <v>31</v>
      </c>
      <c r="B116" s="86" t="s">
        <v>24</v>
      </c>
      <c r="C116" s="61">
        <f>SUM(C117:C119)</f>
        <v>7909000</v>
      </c>
      <c r="G116" s="61">
        <f>SUM(G117:G119)</f>
        <v>7909000</v>
      </c>
      <c r="K116" s="61">
        <f>K117+K118+K119</f>
        <v>0</v>
      </c>
      <c r="L116" s="61">
        <f>L117+L118+L119</f>
        <v>0</v>
      </c>
    </row>
    <row r="117" spans="1:12" ht="12.75">
      <c r="A117" s="82">
        <v>311</v>
      </c>
      <c r="B117" s="16" t="s">
        <v>25</v>
      </c>
      <c r="C117" s="59">
        <v>6545000</v>
      </c>
      <c r="D117" s="10"/>
      <c r="E117" s="10"/>
      <c r="F117" s="10"/>
      <c r="G117" s="59">
        <v>6545000</v>
      </c>
      <c r="H117" s="10"/>
      <c r="I117" s="10"/>
      <c r="J117" s="10"/>
      <c r="K117" s="59"/>
      <c r="L117" s="59"/>
    </row>
    <row r="118" spans="1:12" ht="12.75">
      <c r="A118" s="82">
        <v>312</v>
      </c>
      <c r="B118" s="16" t="s">
        <v>26</v>
      </c>
      <c r="C118" s="59">
        <v>280000</v>
      </c>
      <c r="D118" s="10"/>
      <c r="E118" s="10"/>
      <c r="F118" s="10"/>
      <c r="G118" s="59">
        <v>280000</v>
      </c>
      <c r="H118" s="10"/>
      <c r="I118" s="10"/>
      <c r="J118" s="10"/>
      <c r="K118" s="59"/>
      <c r="L118" s="59"/>
    </row>
    <row r="119" spans="1:12" ht="12.75">
      <c r="A119" s="82">
        <v>313</v>
      </c>
      <c r="B119" s="16" t="s">
        <v>27</v>
      </c>
      <c r="C119" s="59">
        <v>1084000</v>
      </c>
      <c r="D119" s="10"/>
      <c r="E119" s="10"/>
      <c r="F119" s="10"/>
      <c r="G119" s="59">
        <v>1084000</v>
      </c>
      <c r="H119" s="10"/>
      <c r="I119" s="10"/>
      <c r="J119" s="10"/>
      <c r="K119" s="59"/>
      <c r="L119" s="59"/>
    </row>
    <row r="120" spans="1:12" s="13" customFormat="1" ht="12.75">
      <c r="A120" s="83">
        <v>32</v>
      </c>
      <c r="B120" s="86" t="s">
        <v>28</v>
      </c>
      <c r="C120" s="61">
        <f>SUM(C121:C122)</f>
        <v>143000</v>
      </c>
      <c r="G120" s="61">
        <f>SUM(G121:G122)</f>
        <v>143000</v>
      </c>
      <c r="K120" s="61">
        <v>144000</v>
      </c>
      <c r="L120" s="61">
        <v>145000</v>
      </c>
    </row>
    <row r="121" spans="1:12" ht="12.75">
      <c r="A121" s="82">
        <v>321</v>
      </c>
      <c r="B121" s="16" t="s">
        <v>29</v>
      </c>
      <c r="C121" s="59">
        <v>118000</v>
      </c>
      <c r="D121" s="10"/>
      <c r="E121" s="10"/>
      <c r="F121" s="10"/>
      <c r="G121" s="59">
        <v>118000</v>
      </c>
      <c r="H121" s="10"/>
      <c r="I121" s="10"/>
      <c r="J121" s="10"/>
      <c r="K121" s="59"/>
      <c r="L121" s="59"/>
    </row>
    <row r="122" spans="1:12" ht="12.75">
      <c r="A122" s="82">
        <v>329</v>
      </c>
      <c r="B122" s="16" t="s">
        <v>32</v>
      </c>
      <c r="C122" s="59">
        <v>25000</v>
      </c>
      <c r="D122" s="10"/>
      <c r="E122" s="10"/>
      <c r="F122" s="10"/>
      <c r="G122" s="59">
        <v>25000</v>
      </c>
      <c r="H122" s="10"/>
      <c r="I122" s="10"/>
      <c r="J122" s="10"/>
      <c r="K122" s="59"/>
      <c r="L122" s="59"/>
    </row>
    <row r="123" spans="1:12" ht="12.75">
      <c r="A123" s="83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3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3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3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3"/>
      <c r="B127" s="16" t="s">
        <v>78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3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3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3"/>
      <c r="B130" s="16" t="s">
        <v>79</v>
      </c>
      <c r="C130" s="10"/>
      <c r="D130" s="10"/>
      <c r="E130" s="10"/>
      <c r="F130" s="10"/>
      <c r="G130" s="10"/>
      <c r="H130" s="10"/>
      <c r="I130" s="10"/>
      <c r="J130" s="10" t="s">
        <v>81</v>
      </c>
      <c r="K130" s="10"/>
      <c r="L130" s="10"/>
    </row>
    <row r="131" spans="1:12" ht="12.75">
      <c r="A131" s="83"/>
      <c r="B131" s="16" t="s">
        <v>80</v>
      </c>
      <c r="C131" s="10"/>
      <c r="D131" s="10"/>
      <c r="E131" s="10"/>
      <c r="F131" s="10"/>
      <c r="G131" s="10"/>
      <c r="H131" s="10"/>
      <c r="I131" s="10"/>
      <c r="J131" s="10" t="s">
        <v>82</v>
      </c>
      <c r="K131" s="10"/>
      <c r="L131" s="10"/>
    </row>
    <row r="132" spans="1:12" ht="12.75">
      <c r="A132" s="83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3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3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3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3"/>
      <c r="B136" s="16"/>
      <c r="C136" s="10"/>
      <c r="D136" s="10"/>
      <c r="E136" s="10"/>
      <c r="F136" s="10"/>
      <c r="G136" s="10"/>
      <c r="H136" s="10"/>
      <c r="I136" s="10"/>
      <c r="J136" s="10" t="s">
        <v>83</v>
      </c>
      <c r="K136" s="10"/>
      <c r="L136" s="10"/>
    </row>
    <row r="137" spans="1:12" ht="12.75">
      <c r="A137" s="83"/>
      <c r="B137" s="16"/>
      <c r="C137" s="10"/>
      <c r="D137" s="10"/>
      <c r="E137" s="10"/>
      <c r="F137" s="10"/>
      <c r="G137" s="10"/>
      <c r="H137" s="10"/>
      <c r="I137" s="10"/>
      <c r="J137" s="10" t="s">
        <v>84</v>
      </c>
      <c r="K137" s="10"/>
      <c r="L137" s="10"/>
    </row>
    <row r="138" spans="1:12" ht="12.75">
      <c r="A138" s="83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3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3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3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3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3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3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3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3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3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3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3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3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3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3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3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3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3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3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3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3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3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3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3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3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3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3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3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3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3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3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3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3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3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3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3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3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3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3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3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3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3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3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3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3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3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3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3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3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3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3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3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3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3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3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</sheetData>
  <sheetProtection/>
  <mergeCells count="1">
    <mergeCell ref="A1:L1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Vesna</cp:lastModifiedBy>
  <cp:lastPrinted>2017-12-20T09:33:29Z</cp:lastPrinted>
  <dcterms:created xsi:type="dcterms:W3CDTF">2013-09-11T11:00:21Z</dcterms:created>
  <dcterms:modified xsi:type="dcterms:W3CDTF">2018-12-27T09:29:49Z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